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Ny mappe\"/>
    </mc:Choice>
  </mc:AlternateContent>
  <xr:revisionPtr revIDLastSave="0" documentId="8_{EC4E2F40-A4D6-4A8F-8F0F-DD783D724D7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voter" sheetId="1" r:id="rId1"/>
  </sheets>
  <definedNames>
    <definedName name="_xlnm.Print_Area" localSheetId="0">Kvoter!$A$1:$J$149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5" i="1" l="1"/>
  <c r="G18" i="1"/>
  <c r="G146" i="1"/>
  <c r="G109" i="1"/>
  <c r="G55" i="1"/>
  <c r="F73" i="1"/>
  <c r="F70" i="1" l="1"/>
  <c r="I35" i="1"/>
  <c r="J35" i="1"/>
  <c r="J153" i="1" l="1"/>
  <c r="I167" i="1"/>
  <c r="H167" i="1"/>
  <c r="I164" i="1"/>
  <c r="I161" i="1"/>
  <c r="I158" i="1"/>
  <c r="I157" i="1"/>
  <c r="I154" i="1"/>
  <c r="J154" i="1"/>
  <c r="I153" i="1"/>
  <c r="H153" i="1"/>
  <c r="I141" i="1"/>
  <c r="H141" i="1"/>
  <c r="I138" i="1"/>
  <c r="H136" i="1"/>
  <c r="I136" i="1"/>
  <c r="H137" i="1"/>
  <c r="I137" i="1"/>
  <c r="H134" i="1"/>
  <c r="I134" i="1"/>
  <c r="H135" i="1"/>
  <c r="I135" i="1"/>
  <c r="I133" i="1"/>
  <c r="H133" i="1"/>
  <c r="I122" i="1"/>
  <c r="H122" i="1"/>
  <c r="J119" i="1"/>
  <c r="I119" i="1"/>
  <c r="H119" i="1"/>
  <c r="I118" i="1"/>
  <c r="H118" i="1"/>
  <c r="I115" i="1"/>
  <c r="H115" i="1"/>
  <c r="I112" i="1"/>
  <c r="H112" i="1"/>
  <c r="J108" i="1"/>
  <c r="I108" i="1"/>
  <c r="H108" i="1"/>
  <c r="I100" i="1"/>
  <c r="H88" i="1"/>
  <c r="I88" i="1"/>
  <c r="I87" i="1"/>
  <c r="H87" i="1"/>
  <c r="I81" i="1"/>
  <c r="H77" i="1"/>
  <c r="I77" i="1"/>
  <c r="I78" i="1"/>
  <c r="H72" i="1"/>
  <c r="I72" i="1"/>
  <c r="H73" i="1"/>
  <c r="I73" i="1"/>
  <c r="I68" i="1"/>
  <c r="H68" i="1"/>
  <c r="I56" i="1"/>
  <c r="I54" i="1"/>
  <c r="H54" i="1"/>
  <c r="I49" i="1"/>
  <c r="I47" i="1"/>
  <c r="H47" i="1"/>
  <c r="I43" i="1"/>
  <c r="H43" i="1"/>
  <c r="H44" i="1"/>
  <c r="I44" i="1"/>
  <c r="I33" i="1"/>
  <c r="H33" i="1"/>
  <c r="J141" i="1"/>
  <c r="J145" i="1"/>
  <c r="I145" i="1"/>
  <c r="J122" i="1"/>
  <c r="G130" i="1"/>
  <c r="J133" i="1"/>
  <c r="J134" i="1"/>
  <c r="J135" i="1"/>
  <c r="J136" i="1"/>
  <c r="J137" i="1"/>
  <c r="G138" i="1"/>
  <c r="J138" i="1" s="1"/>
  <c r="J118" i="1"/>
  <c r="J115" i="1"/>
  <c r="J112" i="1"/>
  <c r="J100" i="1"/>
  <c r="G87" i="1"/>
  <c r="J87" i="1" s="1"/>
  <c r="J81" i="1"/>
  <c r="J78" i="1"/>
  <c r="J77" i="1"/>
  <c r="J73" i="1"/>
  <c r="G72" i="1"/>
  <c r="J72" i="1" s="1"/>
  <c r="G70" i="1"/>
  <c r="J68" i="1"/>
  <c r="J22" i="1"/>
  <c r="G29" i="1"/>
  <c r="G30" i="1"/>
  <c r="J33" i="1"/>
  <c r="G39" i="1"/>
  <c r="G43" i="1"/>
  <c r="J43" i="1" s="1"/>
  <c r="J47" i="1"/>
  <c r="G48" i="1"/>
  <c r="G49" i="1"/>
  <c r="G51" i="1"/>
  <c r="J54" i="1"/>
  <c r="G56" i="1"/>
  <c r="J56" i="1" s="1"/>
  <c r="G164" i="1"/>
  <c r="J164" i="1" s="1"/>
  <c r="G161" i="1"/>
  <c r="J161" i="1" s="1"/>
  <c r="I22" i="1"/>
  <c r="J167" i="1"/>
  <c r="J158" i="1"/>
  <c r="J157" i="1"/>
  <c r="J69" i="1" l="1"/>
  <c r="I69" i="1"/>
  <c r="I130" i="1"/>
  <c r="J91" i="1"/>
  <c r="I91" i="1"/>
  <c r="H91" i="1"/>
  <c r="G88" i="1"/>
  <c r="J88" i="1" s="1"/>
  <c r="J146" i="1" l="1"/>
  <c r="J147" i="1"/>
  <c r="I146" i="1"/>
  <c r="I147" i="1"/>
  <c r="H29" i="1" l="1"/>
  <c r="J29" i="1" l="1"/>
  <c r="H34" i="1" l="1"/>
  <c r="I30" i="1" l="1"/>
  <c r="I38" i="1" l="1"/>
  <c r="J38" i="1"/>
  <c r="H38" i="1"/>
  <c r="J129" i="1" l="1"/>
  <c r="J130" i="1"/>
  <c r="I129" i="1"/>
  <c r="J128" i="1"/>
  <c r="I128" i="1"/>
  <c r="J125" i="1"/>
  <c r="I125" i="1"/>
  <c r="J109" i="1"/>
  <c r="I109" i="1"/>
  <c r="J97" i="1"/>
  <c r="I97" i="1"/>
  <c r="I94" i="1"/>
  <c r="J94" i="1"/>
  <c r="J84" i="1"/>
  <c r="I84" i="1"/>
  <c r="I76" i="1"/>
  <c r="J76" i="1"/>
  <c r="I71" i="1"/>
  <c r="J71" i="1"/>
  <c r="I70" i="1"/>
  <c r="J70" i="1"/>
  <c r="J64" i="1"/>
  <c r="I64" i="1"/>
  <c r="I55" i="1"/>
  <c r="J55" i="1"/>
  <c r="J51" i="1"/>
  <c r="I51" i="1"/>
  <c r="I50" i="1"/>
  <c r="J50" i="1"/>
  <c r="J49" i="1"/>
  <c r="I48" i="1"/>
  <c r="J48" i="1"/>
  <c r="J44" i="1"/>
  <c r="I40" i="1"/>
  <c r="J40" i="1"/>
  <c r="I39" i="1"/>
  <c r="J39" i="1"/>
  <c r="I34" i="1"/>
  <c r="J34" i="1"/>
  <c r="J30" i="1"/>
  <c r="I29" i="1"/>
  <c r="I26" i="1"/>
  <c r="J26" i="1"/>
  <c r="I23" i="1"/>
  <c r="J23" i="1"/>
  <c r="H94" i="1"/>
  <c r="H70" i="1"/>
  <c r="H71" i="1"/>
  <c r="H69" i="1"/>
  <c r="H55" i="1"/>
  <c r="H48" i="1"/>
  <c r="H40" i="1"/>
  <c r="H39" i="1"/>
  <c r="H30" i="1"/>
  <c r="H26" i="1"/>
  <c r="H23" i="1"/>
  <c r="H22" i="1"/>
  <c r="J18" i="1"/>
  <c r="J19" i="1"/>
  <c r="I18" i="1"/>
  <c r="I19" i="1"/>
  <c r="H18" i="1"/>
  <c r="H19" i="1"/>
  <c r="J17" i="1"/>
  <c r="I17" i="1"/>
  <c r="H17" i="1"/>
</calcChain>
</file>

<file path=xl/sharedStrings.xml><?xml version="1.0" encoding="utf-8"?>
<sst xmlns="http://schemas.openxmlformats.org/spreadsheetml/2006/main" count="176" uniqueCount="99">
  <si>
    <t>Kvoter (levende vægt i tons)</t>
  </si>
  <si>
    <t>TAC</t>
  </si>
  <si>
    <t>EU's</t>
  </si>
  <si>
    <t>Danmarks</t>
  </si>
  <si>
    <t>rådigheds-</t>
  </si>
  <si>
    <t>kvote</t>
  </si>
  <si>
    <t>mængde</t>
  </si>
  <si>
    <t>Fiskeart/farvand</t>
  </si>
  <si>
    <t>Torsk</t>
  </si>
  <si>
    <t>Kuller</t>
  </si>
  <si>
    <t xml:space="preserve">Nordsøen IIa, IV </t>
  </si>
  <si>
    <t>Mørksej</t>
  </si>
  <si>
    <t>Nordsøen/Skagerrak/Kattegat</t>
  </si>
  <si>
    <t>Hvilling</t>
  </si>
  <si>
    <t>Nordsøen, IIa, IV</t>
  </si>
  <si>
    <t xml:space="preserve">Kulmule </t>
  </si>
  <si>
    <t>Rødspætte</t>
  </si>
  <si>
    <t>Tunge</t>
  </si>
  <si>
    <t>Dybvandsrejer</t>
  </si>
  <si>
    <t xml:space="preserve">Nordsøen (norsk farvand) </t>
  </si>
  <si>
    <t>Jomfruhummer</t>
  </si>
  <si>
    <t xml:space="preserve">Nordsøen (EU-farvand), IIa, IV </t>
  </si>
  <si>
    <t>Nordsøen (norsk farvand) IIa, IV</t>
  </si>
  <si>
    <t>Makrel</t>
  </si>
  <si>
    <t xml:space="preserve">Nordsøen/Skagerrak/Kattegat </t>
  </si>
  <si>
    <t xml:space="preserve">Norsk farvand nord for 62'N </t>
  </si>
  <si>
    <t>Sild</t>
  </si>
  <si>
    <t xml:space="preserve"> I, II (atlanto-skan) </t>
  </si>
  <si>
    <t>- bifangster</t>
  </si>
  <si>
    <t>Skagerrak/Kattegat</t>
  </si>
  <si>
    <t>Blåhvilling</t>
  </si>
  <si>
    <t>Nordsøen (norsk zone)</t>
  </si>
  <si>
    <t>Nordsøen (EU-farvand)</t>
  </si>
  <si>
    <t xml:space="preserve">Vest for de britiske øer </t>
  </si>
  <si>
    <t>Havgalt</t>
  </si>
  <si>
    <t>VI, VII og VIII</t>
  </si>
  <si>
    <t>Nordsøen (norsk farvand)</t>
  </si>
  <si>
    <t>Havtaske</t>
  </si>
  <si>
    <t xml:space="preserve">Skagerrak/Kattegat </t>
  </si>
  <si>
    <t>Brosme</t>
  </si>
  <si>
    <t>Norsk zone</t>
  </si>
  <si>
    <t>Lange</t>
  </si>
  <si>
    <t>IIa, IV,Vb, VI</t>
  </si>
  <si>
    <t xml:space="preserve">TAC-kvoter Dybhavsarter </t>
  </si>
  <si>
    <t>Skolæst, I, II, IV, Va</t>
  </si>
  <si>
    <t xml:space="preserve">Ska/Kat/Østersøen (EU-farvand) </t>
  </si>
  <si>
    <t xml:space="preserve">Nordsøen (EU-zone),Ska/Kat </t>
  </si>
  <si>
    <t xml:space="preserve">Nordsøen, IIa, IV </t>
  </si>
  <si>
    <t>Nords/,Ska/Kat (EU-farvand)</t>
  </si>
  <si>
    <t>Skagerrak/Kattegat, (EU-farvand)</t>
  </si>
  <si>
    <t xml:space="preserve">Skagerrak/Kattegat (EU-farvand) </t>
  </si>
  <si>
    <t>Skagerrak,</t>
  </si>
  <si>
    <t>Kattegat,</t>
  </si>
  <si>
    <t>Skagerrak</t>
  </si>
  <si>
    <t>Kattegat</t>
  </si>
  <si>
    <t>Ska/Kat (EU-farvand)</t>
  </si>
  <si>
    <t>Skolæst, Ska/Kat</t>
  </si>
  <si>
    <t>Byrkelange,Ska/Kat</t>
  </si>
  <si>
    <t>Ændring fra 2018 til 2019</t>
  </si>
  <si>
    <t>Grønland (Øst), 5,14</t>
  </si>
  <si>
    <t>Grønland (Vest), NAFO 1</t>
  </si>
  <si>
    <t>Kanalen</t>
  </si>
  <si>
    <t>Nordsøen</t>
  </si>
  <si>
    <t>Østersøen</t>
  </si>
  <si>
    <t>Østersøen, vest (22-24)</t>
  </si>
  <si>
    <t>Østersøen, øst (25-32) (EU-farvand)</t>
  </si>
  <si>
    <t>Brisling</t>
  </si>
  <si>
    <t>Østersøen 3bcd (EU-farvand)</t>
  </si>
  <si>
    <t>Laks</t>
  </si>
  <si>
    <t>Østersøen 3bcd (EU-farvand) (-32)</t>
  </si>
  <si>
    <t>Andre arter</t>
  </si>
  <si>
    <t>Østersøen, (25-32)</t>
  </si>
  <si>
    <t xml:space="preserve"> (EU og int. farvand) </t>
  </si>
  <si>
    <t>Ændring fra 2021 til 2022</t>
  </si>
  <si>
    <t>1. november - 31. oktober</t>
  </si>
  <si>
    <t>Lodde</t>
  </si>
  <si>
    <t>Grønlands farvand</t>
  </si>
  <si>
    <t>15.10.2021 - 15.04.2022</t>
  </si>
  <si>
    <t>Tobis*</t>
  </si>
  <si>
    <t>Guldlaks*</t>
  </si>
  <si>
    <t>Glashvar*</t>
  </si>
  <si>
    <t>Skagerrak/Kattegat (EU-farvand)*</t>
  </si>
  <si>
    <t>Nordsøen (EU-farvand), IIa, IV*</t>
  </si>
  <si>
    <t>Rødtunge og skærising*</t>
  </si>
  <si>
    <t>Byrkelange, II, IV*</t>
  </si>
  <si>
    <t>Norskehavet I, II *</t>
  </si>
  <si>
    <t>Ska/Kat*</t>
  </si>
  <si>
    <t>Nordsøen*</t>
  </si>
  <si>
    <t>V*</t>
  </si>
  <si>
    <t>VI-X, XII, XIV*</t>
  </si>
  <si>
    <t>Nordsøen (EU-farvand), IIa, IV *</t>
  </si>
  <si>
    <t>Pighvar og slethvar*</t>
  </si>
  <si>
    <t>Skader, rokker*</t>
  </si>
  <si>
    <t>Hellefisk*</t>
  </si>
  <si>
    <t>Nordsøen, II, IV (EU-farvand)*</t>
  </si>
  <si>
    <t>Kanalen, VIIde*</t>
  </si>
  <si>
    <t>Hestemakrel*</t>
  </si>
  <si>
    <t>Sperling*</t>
  </si>
  <si>
    <t>Fastsætttes 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</si>
</sst>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u/>
      <sz val="9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lightHorizontal"/>
    </fill>
    <fill>
      <patternFill patternType="solid">
        <fgColor theme="8" tint="0.79998168889431442"/>
        <bgColor indexed="64"/>
      </patternFill>
    </fill>
    <fill>
      <patternFill patternType="lightHorizontal">
        <bgColor theme="8" tint="0.79998168889431442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4" xfId="0" applyFont="1" applyBorder="1"/>
    <xf numFmtId="3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3" fontId="1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/>
    <xf numFmtId="0" fontId="1" fillId="0" borderId="9" xfId="0" applyFont="1" applyBorder="1"/>
    <xf numFmtId="3" fontId="2" fillId="0" borderId="9" xfId="0" applyNumberFormat="1" applyFont="1" applyBorder="1" applyAlignment="1">
      <alignment horizontal="center"/>
    </xf>
    <xf numFmtId="0" fontId="1" fillId="0" borderId="10" xfId="0" applyFont="1" applyBorder="1"/>
    <xf numFmtId="0" fontId="3" fillId="0" borderId="9" xfId="0" applyFont="1" applyBorder="1"/>
    <xf numFmtId="3" fontId="1" fillId="0" borderId="9" xfId="0" applyNumberFormat="1" applyFont="1" applyFill="1" applyBorder="1"/>
    <xf numFmtId="3" fontId="1" fillId="0" borderId="9" xfId="0" applyNumberFormat="1" applyFont="1" applyBorder="1"/>
    <xf numFmtId="164" fontId="1" fillId="0" borderId="9" xfId="0" applyNumberFormat="1" applyFont="1" applyBorder="1"/>
    <xf numFmtId="164" fontId="1" fillId="0" borderId="0" xfId="0" applyNumberFormat="1" applyFont="1" applyBorder="1"/>
    <xf numFmtId="164" fontId="1" fillId="0" borderId="10" xfId="0" applyNumberFormat="1" applyFont="1" applyBorder="1"/>
    <xf numFmtId="0" fontId="1" fillId="0" borderId="9" xfId="0" applyFont="1" applyBorder="1" applyAlignment="1">
      <alignment wrapText="1"/>
    </xf>
    <xf numFmtId="3" fontId="1" fillId="2" borderId="9" xfId="0" quotePrefix="1" applyNumberFormat="1" applyFont="1" applyFill="1" applyBorder="1" applyAlignment="1">
      <alignment horizontal="right"/>
    </xf>
    <xf numFmtId="3" fontId="2" fillId="0" borderId="11" xfId="0" applyNumberFormat="1" applyFont="1" applyBorder="1" applyAlignment="1">
      <alignment horizontal="left"/>
    </xf>
    <xf numFmtId="3" fontId="3" fillId="0" borderId="9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 wrapText="1"/>
    </xf>
    <xf numFmtId="3" fontId="1" fillId="0" borderId="9" xfId="0" quotePrefix="1" applyNumberFormat="1" applyFont="1" applyFill="1" applyBorder="1" applyAlignment="1">
      <alignment horizontal="right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/>
    <xf numFmtId="0" fontId="3" fillId="0" borderId="9" xfId="0" applyFont="1" applyFill="1" applyBorder="1"/>
    <xf numFmtId="0" fontId="1" fillId="0" borderId="11" xfId="0" applyFont="1" applyFill="1" applyBorder="1"/>
    <xf numFmtId="164" fontId="1" fillId="0" borderId="9" xfId="0" applyNumberFormat="1" applyFont="1" applyFill="1" applyBorder="1"/>
    <xf numFmtId="164" fontId="1" fillId="0" borderId="0" xfId="0" applyNumberFormat="1" applyFont="1" applyFill="1" applyBorder="1"/>
    <xf numFmtId="164" fontId="1" fillId="0" borderId="10" xfId="0" applyNumberFormat="1" applyFont="1" applyFill="1" applyBorder="1"/>
    <xf numFmtId="0" fontId="1" fillId="0" borderId="0" xfId="0" applyFont="1" applyFill="1"/>
    <xf numFmtId="3" fontId="1" fillId="2" borderId="0" xfId="0" quotePrefix="1" applyNumberFormat="1" applyFont="1" applyFill="1" applyBorder="1" applyAlignment="1">
      <alignment horizontal="right"/>
    </xf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10" xfId="0" applyFont="1" applyFill="1" applyBorder="1"/>
    <xf numFmtId="0" fontId="4" fillId="0" borderId="9" xfId="0" applyFont="1" applyFill="1" applyBorder="1"/>
    <xf numFmtId="3" fontId="1" fillId="0" borderId="11" xfId="0" quotePrefix="1" applyNumberFormat="1" applyFont="1" applyFill="1" applyBorder="1" applyAlignment="1">
      <alignment horizontal="right"/>
    </xf>
    <xf numFmtId="164" fontId="1" fillId="0" borderId="12" xfId="0" applyNumberFormat="1" applyFont="1" applyBorder="1" applyAlignment="1">
      <alignment horizontal="right"/>
    </xf>
    <xf numFmtId="3" fontId="1" fillId="0" borderId="1" xfId="0" applyNumberFormat="1" applyFont="1" applyFill="1" applyBorder="1"/>
    <xf numFmtId="0" fontId="1" fillId="0" borderId="2" xfId="0" applyFont="1" applyFill="1" applyBorder="1"/>
    <xf numFmtId="164" fontId="1" fillId="0" borderId="3" xfId="0" applyNumberFormat="1" applyFont="1" applyFill="1" applyBorder="1"/>
    <xf numFmtId="3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3" fontId="5" fillId="0" borderId="11" xfId="0" applyNumberFormat="1" applyFont="1" applyBorder="1" applyAlignment="1">
      <alignment horizontal="right"/>
    </xf>
    <xf numFmtId="0" fontId="5" fillId="0" borderId="12" xfId="0" applyFont="1" applyBorder="1" applyAlignment="1">
      <alignment horizontal="center"/>
    </xf>
    <xf numFmtId="0" fontId="5" fillId="0" borderId="12" xfId="0" applyFont="1" applyBorder="1"/>
    <xf numFmtId="3" fontId="5" fillId="0" borderId="9" xfId="0" applyNumberFormat="1" applyFont="1" applyFill="1" applyBorder="1" applyAlignment="1">
      <alignment horizontal="right"/>
    </xf>
    <xf numFmtId="3" fontId="5" fillId="0" borderId="10" xfId="0" applyNumberFormat="1" applyFont="1" applyFill="1" applyBorder="1"/>
    <xf numFmtId="3" fontId="5" fillId="0" borderId="0" xfId="0" applyNumberFormat="1" applyFont="1" applyFill="1" applyBorder="1"/>
    <xf numFmtId="3" fontId="5" fillId="0" borderId="9" xfId="0" quotePrefix="1" applyNumberFormat="1" applyFont="1" applyFill="1" applyBorder="1" applyAlignment="1">
      <alignment horizontal="right"/>
    </xf>
    <xf numFmtId="3" fontId="5" fillId="2" borderId="9" xfId="0" quotePrefix="1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/>
    <xf numFmtId="3" fontId="5" fillId="0" borderId="10" xfId="0" applyNumberFormat="1" applyFont="1" applyFill="1" applyBorder="1" applyAlignment="1"/>
    <xf numFmtId="3" fontId="5" fillId="0" borderId="9" xfId="0" applyNumberFormat="1" applyFont="1" applyFill="1" applyBorder="1"/>
    <xf numFmtId="3" fontId="5" fillId="0" borderId="11" xfId="0" quotePrefix="1" applyNumberFormat="1" applyFont="1" applyFill="1" applyBorder="1" applyAlignment="1">
      <alignment horizontal="right"/>
    </xf>
    <xf numFmtId="3" fontId="5" fillId="0" borderId="12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3" fontId="5" fillId="0" borderId="10" xfId="0" applyNumberFormat="1" applyFont="1" applyFill="1" applyBorder="1" applyAlignment="1">
      <alignment horizontal="right"/>
    </xf>
    <xf numFmtId="0" fontId="5" fillId="0" borderId="10" xfId="0" applyFont="1" applyFill="1" applyBorder="1"/>
    <xf numFmtId="0" fontId="5" fillId="0" borderId="0" xfId="0" applyFont="1" applyFill="1" applyBorder="1"/>
    <xf numFmtId="0" fontId="5" fillId="0" borderId="9" xfId="0" applyFont="1" applyFill="1" applyBorder="1"/>
    <xf numFmtId="3" fontId="5" fillId="0" borderId="13" xfId="0" applyNumberFormat="1" applyFont="1" applyFill="1" applyBorder="1"/>
    <xf numFmtId="0" fontId="1" fillId="3" borderId="0" xfId="0" applyFont="1" applyFill="1" applyAlignment="1">
      <alignment horizontal="right"/>
    </xf>
    <xf numFmtId="0" fontId="1" fillId="3" borderId="0" xfId="0" applyFont="1" applyFill="1"/>
    <xf numFmtId="3" fontId="3" fillId="3" borderId="5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3" fontId="2" fillId="3" borderId="9" xfId="0" applyNumberFormat="1" applyFont="1" applyFill="1" applyBorder="1" applyAlignment="1">
      <alignment horizontal="right"/>
    </xf>
    <xf numFmtId="0" fontId="3" fillId="3" borderId="10" xfId="0" applyFont="1" applyFill="1" applyBorder="1"/>
    <xf numFmtId="3" fontId="3" fillId="3" borderId="11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center"/>
    </xf>
    <xf numFmtId="0" fontId="3" fillId="3" borderId="12" xfId="0" applyFont="1" applyFill="1" applyBorder="1"/>
    <xf numFmtId="3" fontId="3" fillId="3" borderId="6" xfId="0" applyNumberFormat="1" applyFont="1" applyFill="1" applyBorder="1" applyAlignment="1">
      <alignment horizontal="right"/>
    </xf>
    <xf numFmtId="3" fontId="3" fillId="3" borderId="0" xfId="0" applyNumberFormat="1" applyFont="1" applyFill="1" applyBorder="1" applyAlignment="1">
      <alignment horizontal="right"/>
    </xf>
    <xf numFmtId="3" fontId="3" fillId="3" borderId="0" xfId="0" applyNumberFormat="1" applyFont="1" applyFill="1" applyBorder="1"/>
    <xf numFmtId="3" fontId="3" fillId="3" borderId="0" xfId="0" quotePrefix="1" applyNumberFormat="1" applyFont="1" applyFill="1" applyBorder="1" applyAlignment="1">
      <alignment horizontal="right"/>
    </xf>
    <xf numFmtId="3" fontId="3" fillId="3" borderId="0" xfId="0" applyNumberFormat="1" applyFont="1" applyFill="1" applyBorder="1" applyAlignment="1"/>
    <xf numFmtId="3" fontId="3" fillId="3" borderId="12" xfId="0" applyNumberFormat="1" applyFont="1" applyFill="1" applyBorder="1" applyAlignment="1">
      <alignment horizontal="right"/>
    </xf>
    <xf numFmtId="3" fontId="3" fillId="3" borderId="0" xfId="0" applyNumberFormat="1" applyFont="1" applyFill="1"/>
    <xf numFmtId="3" fontId="3" fillId="4" borderId="0" xfId="0" quotePrefix="1" applyNumberFormat="1" applyFon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3" fontId="1" fillId="2" borderId="11" xfId="0" quotePrefix="1" applyNumberFormat="1" applyFont="1" applyFill="1" applyBorder="1" applyAlignment="1">
      <alignment horizontal="right"/>
    </xf>
    <xf numFmtId="3" fontId="5" fillId="0" borderId="5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/>
    <xf numFmtId="0" fontId="5" fillId="0" borderId="0" xfId="0" applyFont="1" applyFill="1" applyBorder="1" applyAlignment="1">
      <alignment horizontal="center"/>
    </xf>
    <xf numFmtId="3" fontId="5" fillId="0" borderId="11" xfId="0" applyNumberFormat="1" applyFont="1" applyFill="1" applyBorder="1" applyAlignment="1">
      <alignment horizontal="right"/>
    </xf>
    <xf numFmtId="0" fontId="5" fillId="0" borderId="12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1" fillId="0" borderId="5" xfId="0" applyFont="1" applyBorder="1"/>
    <xf numFmtId="0" fontId="1" fillId="0" borderId="11" xfId="0" applyFont="1" applyBorder="1"/>
    <xf numFmtId="3" fontId="3" fillId="3" borderId="12" xfId="0" quotePrefix="1" applyNumberFormat="1" applyFont="1" applyFill="1" applyBorder="1" applyAlignment="1">
      <alignment horizontal="right"/>
    </xf>
    <xf numFmtId="3" fontId="2" fillId="3" borderId="0" xfId="0" applyNumberFormat="1" applyFont="1" applyFill="1" applyBorder="1" applyAlignment="1">
      <alignment horizontal="right"/>
    </xf>
    <xf numFmtId="0" fontId="5" fillId="0" borderId="7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3" xfId="0" applyFont="1" applyFill="1" applyBorder="1"/>
    <xf numFmtId="3" fontId="3" fillId="3" borderId="12" xfId="0" applyNumberFormat="1" applyFont="1" applyFill="1" applyBorder="1"/>
    <xf numFmtId="3" fontId="3" fillId="3" borderId="6" xfId="0" applyNumberFormat="1" applyFont="1" applyFill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0" borderId="7" xfId="0" applyNumberFormat="1" applyFont="1" applyBorder="1"/>
    <xf numFmtId="3" fontId="1" fillId="0" borderId="9" xfId="0" applyNumberFormat="1" applyFont="1" applyFill="1" applyBorder="1" applyAlignment="1"/>
    <xf numFmtId="3" fontId="3" fillId="3" borderId="6" xfId="0" applyNumberFormat="1" applyFont="1" applyFill="1" applyBorder="1" applyAlignment="1">
      <alignment horizontal="center"/>
    </xf>
    <xf numFmtId="3" fontId="4" fillId="3" borderId="0" xfId="0" applyNumberFormat="1" applyFont="1" applyFill="1"/>
    <xf numFmtId="3" fontId="3" fillId="3" borderId="0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right"/>
    </xf>
    <xf numFmtId="0" fontId="4" fillId="0" borderId="6" xfId="0" applyFont="1" applyFill="1" applyBorder="1"/>
    <xf numFmtId="0" fontId="4" fillId="0" borderId="7" xfId="0" applyFont="1" applyFill="1" applyBorder="1"/>
    <xf numFmtId="3" fontId="4" fillId="0" borderId="9" xfId="0" quotePrefix="1" applyNumberFormat="1" applyFont="1" applyFill="1" applyBorder="1" applyAlignment="1">
      <alignment horizontal="right"/>
    </xf>
    <xf numFmtId="3" fontId="4" fillId="0" borderId="0" xfId="0" quotePrefix="1" applyNumberFormat="1" applyFont="1" applyFill="1" applyBorder="1" applyAlignment="1">
      <alignment horizontal="right"/>
    </xf>
    <xf numFmtId="3" fontId="6" fillId="0" borderId="9" xfId="0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right"/>
    </xf>
    <xf numFmtId="3" fontId="4" fillId="0" borderId="10" xfId="0" applyNumberFormat="1" applyFont="1" applyFill="1" applyBorder="1"/>
    <xf numFmtId="3" fontId="4" fillId="0" borderId="0" xfId="0" applyNumberFormat="1" applyFont="1" applyFill="1" applyBorder="1"/>
    <xf numFmtId="3" fontId="4" fillId="0" borderId="1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3" fontId="4" fillId="0" borderId="10" xfId="0" applyNumberFormat="1" applyFont="1" applyFill="1" applyBorder="1" applyAlignment="1"/>
    <xf numFmtId="3" fontId="4" fillId="0" borderId="9" xfId="0" applyNumberFormat="1" applyFont="1" applyFill="1" applyBorder="1"/>
    <xf numFmtId="0" fontId="4" fillId="0" borderId="10" xfId="0" applyFont="1" applyFill="1" applyBorder="1" applyAlignment="1">
      <alignment horizontal="right"/>
    </xf>
    <xf numFmtId="3" fontId="6" fillId="0" borderId="9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3" fontId="3" fillId="4" borderId="12" xfId="0" quotePrefix="1" applyNumberFormat="1" applyFont="1" applyFill="1" applyBorder="1" applyAlignment="1">
      <alignment horizontal="right"/>
    </xf>
    <xf numFmtId="3" fontId="5" fillId="0" borderId="6" xfId="0" applyNumberFormat="1" applyFont="1" applyFill="1" applyBorder="1"/>
    <xf numFmtId="3" fontId="5" fillId="0" borderId="7" xfId="0" applyNumberFormat="1" applyFont="1" applyFill="1" applyBorder="1"/>
    <xf numFmtId="3" fontId="4" fillId="0" borderId="10" xfId="0" quotePrefix="1" applyNumberFormat="1" applyFont="1" applyFill="1" applyBorder="1" applyAlignment="1">
      <alignment horizontal="right"/>
    </xf>
    <xf numFmtId="0" fontId="2" fillId="0" borderId="4" xfId="0" applyFont="1" applyFill="1" applyBorder="1"/>
    <xf numFmtId="0" fontId="1" fillId="0" borderId="8" xfId="0" applyFont="1" applyFill="1" applyBorder="1"/>
    <xf numFmtId="0" fontId="1" fillId="3" borderId="0" xfId="0" applyFont="1" applyFill="1" applyBorder="1"/>
    <xf numFmtId="3" fontId="7" fillId="4" borderId="0" xfId="0" quotePrefix="1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3" fontId="3" fillId="4" borderId="9" xfId="0" quotePrefix="1" applyNumberFormat="1" applyFont="1" applyFill="1" applyBorder="1" applyAlignment="1">
      <alignment horizontal="right"/>
    </xf>
    <xf numFmtId="3" fontId="3" fillId="4" borderId="10" xfId="0" quotePrefix="1" applyNumberFormat="1" applyFont="1" applyFill="1" applyBorder="1" applyAlignment="1">
      <alignment horizontal="right"/>
    </xf>
    <xf numFmtId="3" fontId="3" fillId="3" borderId="7" xfId="0" applyNumberFormat="1" applyFont="1" applyFill="1" applyBorder="1"/>
    <xf numFmtId="3" fontId="3" fillId="3" borderId="10" xfId="0" applyNumberFormat="1" applyFont="1" applyFill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/>
    <xf numFmtId="49" fontId="1" fillId="0" borderId="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right"/>
    </xf>
    <xf numFmtId="0" fontId="1" fillId="0" borderId="0" xfId="0" applyFont="1" applyFill="1" applyBorder="1"/>
    <xf numFmtId="164" fontId="1" fillId="0" borderId="12" xfId="0" applyNumberFormat="1" applyFont="1" applyFill="1" applyBorder="1"/>
    <xf numFmtId="0" fontId="3" fillId="0" borderId="0" xfId="0" applyFont="1"/>
    <xf numFmtId="3" fontId="3" fillId="0" borderId="4" xfId="0" applyNumberFormat="1" applyFont="1" applyBorder="1" applyAlignment="1">
      <alignment horizontal="left"/>
    </xf>
    <xf numFmtId="3" fontId="5" fillId="0" borderId="5" xfId="0" applyNumberFormat="1" applyFont="1" applyBorder="1" applyAlignment="1">
      <alignment horizontal="right"/>
    </xf>
    <xf numFmtId="0" fontId="5" fillId="0" borderId="7" xfId="0" applyFont="1" applyBorder="1"/>
    <xf numFmtId="3" fontId="1" fillId="0" borderId="8" xfId="0" applyNumberFormat="1" applyFont="1" applyBorder="1" applyAlignment="1">
      <alignment horizontal="left"/>
    </xf>
    <xf numFmtId="3" fontId="4" fillId="0" borderId="9" xfId="0" applyNumberFormat="1" applyFont="1" applyBorder="1" applyAlignment="1">
      <alignment horizontal="right"/>
    </xf>
    <xf numFmtId="3" fontId="4" fillId="0" borderId="10" xfId="0" applyNumberFormat="1" applyFont="1" applyBorder="1"/>
    <xf numFmtId="3" fontId="3" fillId="3" borderId="9" xfId="0" applyNumberFormat="1" applyFont="1" applyFill="1" applyBorder="1"/>
    <xf numFmtId="3" fontId="1" fillId="0" borderId="10" xfId="0" applyNumberFormat="1" applyFont="1" applyBorder="1"/>
    <xf numFmtId="3" fontId="4" fillId="0" borderId="9" xfId="0" quotePrefix="1" applyNumberFormat="1" applyFont="1" applyBorder="1" applyAlignment="1">
      <alignment horizontal="right"/>
    </xf>
    <xf numFmtId="1" fontId="4" fillId="0" borderId="10" xfId="0" applyNumberFormat="1" applyFont="1" applyBorder="1"/>
    <xf numFmtId="0" fontId="3" fillId="0" borderId="8" xfId="0" applyFont="1" applyBorder="1"/>
    <xf numFmtId="164" fontId="1" fillId="3" borderId="9" xfId="0" applyNumberFormat="1" applyFont="1" applyFill="1" applyBorder="1"/>
    <xf numFmtId="0" fontId="1" fillId="3" borderId="9" xfId="0" applyFont="1" applyFill="1" applyBorder="1" applyAlignment="1">
      <alignment horizontal="right"/>
    </xf>
    <xf numFmtId="0" fontId="1" fillId="0" borderId="14" xfId="0" applyFont="1" applyBorder="1"/>
    <xf numFmtId="0" fontId="4" fillId="0" borderId="12" xfId="0" applyFont="1" applyBorder="1"/>
    <xf numFmtId="4" fontId="3" fillId="3" borderId="0" xfId="0" applyNumberFormat="1" applyFont="1" applyFill="1"/>
    <xf numFmtId="1" fontId="5" fillId="0" borderId="12" xfId="0" applyNumberFormat="1" applyFont="1" applyFill="1" applyBorder="1"/>
    <xf numFmtId="0" fontId="5" fillId="0" borderId="13" xfId="0" applyFont="1" applyBorder="1"/>
    <xf numFmtId="3" fontId="1" fillId="2" borderId="10" xfId="0" quotePrefix="1" applyNumberFormat="1" applyFont="1" applyFill="1" applyBorder="1" applyAlignment="1">
      <alignment horizontal="right"/>
    </xf>
    <xf numFmtId="0" fontId="4" fillId="0" borderId="5" xfId="0" applyFont="1" applyFill="1" applyBorder="1"/>
    <xf numFmtId="0" fontId="3" fillId="3" borderId="0" xfId="0" applyFont="1" applyFill="1" applyBorder="1"/>
    <xf numFmtId="3" fontId="1" fillId="3" borderId="5" xfId="0" quotePrefix="1" applyNumberFormat="1" applyFont="1" applyFill="1" applyBorder="1" applyAlignment="1">
      <alignment horizontal="right"/>
    </xf>
    <xf numFmtId="3" fontId="1" fillId="3" borderId="6" xfId="0" applyNumberFormat="1" applyFont="1" applyFill="1" applyBorder="1"/>
    <xf numFmtId="3" fontId="1" fillId="3" borderId="7" xfId="0" applyNumberFormat="1" applyFont="1" applyFill="1" applyBorder="1"/>
    <xf numFmtId="0" fontId="3" fillId="3" borderId="13" xfId="0" applyFont="1" applyFill="1" applyBorder="1"/>
    <xf numFmtId="0" fontId="1" fillId="0" borderId="14" xfId="0" applyFont="1" applyFill="1" applyBorder="1"/>
    <xf numFmtId="164" fontId="1" fillId="0" borderId="13" xfId="0" applyNumberFormat="1" applyFont="1" applyFill="1" applyBorder="1"/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/>
    <xf numFmtId="0" fontId="4" fillId="0" borderId="0" xfId="0" applyFont="1" applyBorder="1"/>
    <xf numFmtId="0" fontId="1" fillId="3" borderId="10" xfId="0" applyFont="1" applyFill="1" applyBorder="1"/>
    <xf numFmtId="0" fontId="3" fillId="3" borderId="11" xfId="0" applyFont="1" applyFill="1" applyBorder="1" applyAlignment="1">
      <alignment horizontal="right"/>
    </xf>
    <xf numFmtId="3" fontId="3" fillId="3" borderId="13" xfId="0" applyNumberFormat="1" applyFont="1" applyFill="1" applyBorder="1"/>
    <xf numFmtId="3" fontId="1" fillId="0" borderId="0" xfId="0" applyNumberFormat="1" applyFont="1" applyBorder="1"/>
    <xf numFmtId="0" fontId="1" fillId="0" borderId="10" xfId="0" applyFont="1" applyFill="1" applyBorder="1"/>
    <xf numFmtId="164" fontId="1" fillId="0" borderId="11" xfId="0" applyNumberFormat="1" applyFont="1" applyFill="1" applyBorder="1"/>
    <xf numFmtId="3" fontId="1" fillId="0" borderId="0" xfId="0" quotePrefix="1" applyNumberFormat="1" applyFont="1" applyFill="1" applyBorder="1" applyAlignment="1">
      <alignment horizontal="right"/>
    </xf>
    <xf numFmtId="0" fontId="4" fillId="5" borderId="0" xfId="0" applyFont="1" applyFill="1"/>
    <xf numFmtId="10" fontId="5" fillId="0" borderId="0" xfId="0" applyNumberFormat="1" applyFont="1" applyFill="1" applyBorder="1" applyAlignment="1">
      <alignment horizontal="right"/>
    </xf>
    <xf numFmtId="49" fontId="1" fillId="0" borderId="9" xfId="0" applyNumberFormat="1" applyFont="1" applyFill="1" applyBorder="1"/>
    <xf numFmtId="3" fontId="1" fillId="0" borderId="9" xfId="0" applyNumberFormat="1" applyFont="1" applyFill="1" applyBorder="1" applyAlignment="1">
      <alignment horizontal="left"/>
    </xf>
    <xf numFmtId="164" fontId="1" fillId="0" borderId="8" xfId="0" applyNumberFormat="1" applyFont="1" applyFill="1" applyBorder="1"/>
    <xf numFmtId="1" fontId="4" fillId="0" borderId="10" xfId="0" applyNumberFormat="1" applyFont="1" applyFill="1" applyBorder="1"/>
    <xf numFmtId="3" fontId="1" fillId="4" borderId="11" xfId="0" quotePrefix="1" applyNumberFormat="1" applyFont="1" applyFill="1" applyBorder="1" applyAlignment="1">
      <alignment horizontal="right"/>
    </xf>
    <xf numFmtId="3" fontId="1" fillId="4" borderId="9" xfId="0" quotePrefix="1" applyNumberFormat="1" applyFont="1" applyFill="1" applyBorder="1" applyAlignment="1">
      <alignment horizontal="right"/>
    </xf>
    <xf numFmtId="3" fontId="3" fillId="3" borderId="9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49" fontId="1" fillId="0" borderId="14" xfId="0" applyNumberFormat="1" applyFont="1" applyBorder="1" applyAlignment="1">
      <alignment horizontal="center" wrapText="1"/>
    </xf>
    <xf numFmtId="3" fontId="5" fillId="0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5" fillId="0" borderId="10" xfId="0" applyNumberFormat="1" applyFont="1" applyFill="1" applyBorder="1" applyAlignment="1">
      <alignment horizontal="center"/>
    </xf>
    <xf numFmtId="3" fontId="5" fillId="3" borderId="9" xfId="0" applyNumberFormat="1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center"/>
    </xf>
    <xf numFmtId="3" fontId="5" fillId="3" borderId="10" xfId="0" applyNumberFormat="1" applyFont="1" applyFill="1" applyBorder="1" applyAlignment="1">
      <alignment horizontal="center"/>
    </xf>
    <xf numFmtId="3" fontId="3" fillId="3" borderId="9" xfId="0" quotePrefix="1" applyNumberFormat="1" applyFont="1" applyFill="1" applyBorder="1" applyAlignment="1">
      <alignment horizontal="center"/>
    </xf>
    <xf numFmtId="3" fontId="3" fillId="3" borderId="0" xfId="0" quotePrefix="1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11" xfId="0" applyNumberFormat="1" applyFont="1" applyBorder="1" applyAlignment="1">
      <alignment horizontal="center" wrapText="1"/>
    </xf>
    <xf numFmtId="49" fontId="1" fillId="0" borderId="12" xfId="0" applyNumberFormat="1" applyFont="1" applyBorder="1" applyAlignment="1">
      <alignment horizontal="center" wrapText="1"/>
    </xf>
    <xf numFmtId="49" fontId="1" fillId="0" borderId="13" xfId="0" applyNumberFormat="1" applyFont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1" fontId="5" fillId="0" borderId="11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4762</xdr:colOff>
      <xdr:row>9</xdr:row>
      <xdr:rowOff>4762</xdr:rowOff>
    </xdr:to>
    <xdr:sp macro="" textlink="">
      <xdr:nvSpPr>
        <xdr:cNvPr id="2" name="Teks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525" y="0"/>
          <a:ext cx="9296400" cy="1395412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a-DK" sz="1400" b="1" i="0">
              <a:latin typeface="Arial Black" panose="020B0A04020102020204" pitchFamily="34" charset="0"/>
              <a:ea typeface="+mn-ea"/>
              <a:cs typeface="+mn-cs"/>
            </a:rPr>
            <a:t>TAC</a:t>
          </a:r>
          <a:r>
            <a:rPr lang="da-DK" sz="1400" b="1" i="0" baseline="0">
              <a:latin typeface="Arial Black" panose="020B0A04020102020204" pitchFamily="34" charset="0"/>
              <a:ea typeface="+mn-ea"/>
              <a:cs typeface="+mn-cs"/>
            </a:rPr>
            <a:t> og </a:t>
          </a:r>
          <a:r>
            <a:rPr lang="da-DK" sz="1400" b="1" i="0">
              <a:latin typeface="Arial Black" panose="020B0A04020102020204" pitchFamily="34" charset="0"/>
              <a:ea typeface="+mn-ea"/>
              <a:cs typeface="+mn-cs"/>
            </a:rPr>
            <a:t>kvoter for 2022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a-DK" sz="1400" b="1" i="0">
              <a:solidFill>
                <a:srgbClr val="FF0000"/>
              </a:solidFill>
              <a:latin typeface="+mn-lt"/>
              <a:ea typeface="+mn-ea"/>
              <a:cs typeface="+mn-cs"/>
            </a:rPr>
            <a:t>(Kattegat,</a:t>
          </a:r>
          <a:r>
            <a:rPr lang="da-DK" sz="1400" b="1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 Skagerrak, Nordsøen, Østersøen og De Vestlige farvande m.m.)</a:t>
          </a:r>
          <a:br>
            <a:rPr lang="da-DK" sz="1400" b="1" i="0" baseline="0">
              <a:solidFill>
                <a:srgbClr val="FF0000"/>
              </a:solidFill>
              <a:latin typeface="+mn-lt"/>
              <a:ea typeface="+mn-ea"/>
              <a:cs typeface="+mn-cs"/>
            </a:rPr>
          </a:br>
          <a:br>
            <a:rPr lang="da-DK" sz="1400" b="1" i="0" baseline="0">
              <a:solidFill>
                <a:srgbClr val="FF0000"/>
              </a:solidFill>
              <a:latin typeface="+mn-lt"/>
              <a:ea typeface="+mn-ea"/>
              <a:cs typeface="+mn-cs"/>
            </a:rPr>
          </a:br>
          <a:r>
            <a:rPr lang="da-DK" sz="1400" b="1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Kvoterne er vedtaget på rådsmødene i Luxembourg den 12. oktober og i Bruxelles den 14. december 2021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da-DK" sz="1400" b="1" i="0" baseline="0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a-DK" sz="1400" b="1" i="1" baseline="0">
              <a:solidFill>
                <a:schemeClr val="accent3">
                  <a:lumMod val="50000"/>
                </a:schemeClr>
              </a:solidFill>
              <a:latin typeface="+mn-lt"/>
              <a:ea typeface="+mn-ea"/>
              <a:cs typeface="+mn-cs"/>
            </a:rPr>
            <a:t>14. december 2021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9"/>
  <sheetViews>
    <sheetView tabSelected="1" zoomScaleNormal="100" zoomScaleSheetLayoutView="100" workbookViewId="0">
      <selection sqref="A1:J1048576"/>
    </sheetView>
  </sheetViews>
  <sheetFormatPr defaultColWidth="0" defaultRowHeight="12.5" zeroHeight="1" x14ac:dyDescent="0.25"/>
  <cols>
    <col min="1" max="1" width="30.26953125" style="1" customWidth="1"/>
    <col min="2" max="2" width="8.08984375" style="1" customWidth="1"/>
    <col min="3" max="3" width="8" style="1" customWidth="1"/>
    <col min="4" max="4" width="9.36328125" style="1" customWidth="1"/>
    <col min="5" max="5" width="8.08984375" style="73" customWidth="1"/>
    <col min="6" max="6" width="8" style="74" customWidth="1"/>
    <col min="7" max="7" width="9.36328125" style="74" customWidth="1"/>
    <col min="8" max="8" width="7.81640625" style="1" customWidth="1"/>
    <col min="9" max="9" width="10" style="1" customWidth="1"/>
    <col min="10" max="10" width="12.7265625" style="1" customWidth="1"/>
    <col min="11" max="16384" width="9.08984375" style="1" hidden="1"/>
  </cols>
  <sheetData>
    <row r="1" spans="1:10" x14ac:dyDescent="0.25"/>
    <row r="2" spans="1:10" x14ac:dyDescent="0.25"/>
    <row r="3" spans="1:10" x14ac:dyDescent="0.25"/>
    <row r="4" spans="1:10" x14ac:dyDescent="0.25"/>
    <row r="5" spans="1:10" x14ac:dyDescent="0.25"/>
    <row r="6" spans="1:10" x14ac:dyDescent="0.25"/>
    <row r="7" spans="1:10" x14ac:dyDescent="0.25"/>
    <row r="8" spans="1:10" x14ac:dyDescent="0.25"/>
    <row r="9" spans="1:10" ht="7.5" customHeight="1" thickBot="1" x14ac:dyDescent="0.3"/>
    <row r="10" spans="1:10" ht="13.5" hidden="1" customHeight="1" thickBot="1" x14ac:dyDescent="0.3"/>
    <row r="11" spans="1:10" s="37" customFormat="1" ht="13.5" thickBot="1" x14ac:dyDescent="0.35">
      <c r="A11" s="2"/>
      <c r="B11" s="216">
        <v>2021</v>
      </c>
      <c r="C11" s="217"/>
      <c r="D11" s="218"/>
      <c r="E11" s="219">
        <v>2022</v>
      </c>
      <c r="F11" s="220"/>
      <c r="G11" s="221"/>
      <c r="H11" s="222" t="s">
        <v>73</v>
      </c>
      <c r="I11" s="223"/>
      <c r="J11" s="224"/>
    </row>
    <row r="12" spans="1:10" s="37" customFormat="1" ht="13" x14ac:dyDescent="0.3">
      <c r="A12" s="3" t="s">
        <v>0</v>
      </c>
      <c r="B12" s="47" t="s">
        <v>1</v>
      </c>
      <c r="C12" s="48" t="s">
        <v>2</v>
      </c>
      <c r="D12" s="49" t="s">
        <v>3</v>
      </c>
      <c r="E12" s="75" t="s">
        <v>1</v>
      </c>
      <c r="F12" s="76" t="s">
        <v>2</v>
      </c>
      <c r="G12" s="77" t="s">
        <v>3</v>
      </c>
      <c r="H12" s="4" t="s">
        <v>1</v>
      </c>
      <c r="I12" s="5" t="s">
        <v>2</v>
      </c>
      <c r="J12" s="6" t="s">
        <v>3</v>
      </c>
    </row>
    <row r="13" spans="1:10" s="37" customFormat="1" ht="13" x14ac:dyDescent="0.3">
      <c r="A13" s="7"/>
      <c r="B13" s="50"/>
      <c r="C13" s="51" t="s">
        <v>4</v>
      </c>
      <c r="D13" s="52" t="s">
        <v>5</v>
      </c>
      <c r="E13" s="78"/>
      <c r="F13" s="79" t="s">
        <v>4</v>
      </c>
      <c r="G13" s="80" t="s">
        <v>5</v>
      </c>
      <c r="H13" s="8"/>
      <c r="I13" s="9" t="s">
        <v>4</v>
      </c>
      <c r="J13" s="10" t="s">
        <v>5</v>
      </c>
    </row>
    <row r="14" spans="1:10" s="37" customFormat="1" ht="13" x14ac:dyDescent="0.3">
      <c r="A14" s="12"/>
      <c r="B14" s="126"/>
      <c r="C14" s="51" t="s">
        <v>6</v>
      </c>
      <c r="D14" s="53"/>
      <c r="E14" s="81"/>
      <c r="F14" s="79" t="s">
        <v>6</v>
      </c>
      <c r="G14" s="82"/>
      <c r="H14" s="13"/>
      <c r="I14" s="9" t="s">
        <v>6</v>
      </c>
      <c r="J14" s="14"/>
    </row>
    <row r="15" spans="1:10" s="37" customFormat="1" ht="13.5" thickBot="1" x14ac:dyDescent="0.35">
      <c r="A15" s="23" t="s">
        <v>7</v>
      </c>
      <c r="B15" s="54"/>
      <c r="C15" s="55"/>
      <c r="D15" s="176"/>
      <c r="E15" s="83"/>
      <c r="F15" s="84"/>
      <c r="G15" s="85"/>
      <c r="H15" s="207"/>
      <c r="I15" s="207"/>
      <c r="J15" s="207"/>
    </row>
    <row r="16" spans="1:10" s="37" customFormat="1" ht="13" x14ac:dyDescent="0.3">
      <c r="A16" s="24" t="s">
        <v>8</v>
      </c>
      <c r="B16" s="96"/>
      <c r="C16" s="97"/>
      <c r="D16" s="98"/>
      <c r="E16" s="86"/>
      <c r="F16" s="117"/>
      <c r="G16" s="112"/>
      <c r="H16" s="25"/>
      <c r="I16" s="26"/>
      <c r="J16" s="154"/>
    </row>
    <row r="17" spans="1:10" s="38" customFormat="1" ht="13" x14ac:dyDescent="0.3">
      <c r="A17" s="199" t="s">
        <v>47</v>
      </c>
      <c r="B17" s="94">
        <v>13246</v>
      </c>
      <c r="C17" s="127">
        <v>5170</v>
      </c>
      <c r="D17" s="128">
        <v>1993</v>
      </c>
      <c r="E17" s="92">
        <v>13246</v>
      </c>
      <c r="F17" s="92">
        <v>5060</v>
      </c>
      <c r="G17" s="92">
        <v>1951</v>
      </c>
      <c r="H17" s="32">
        <f t="shared" ref="H17:J19" si="0">(E17-B17)/B17</f>
        <v>0</v>
      </c>
      <c r="I17" s="33">
        <f t="shared" si="0"/>
        <v>-2.1276595744680851E-2</v>
      </c>
      <c r="J17" s="34">
        <f t="shared" si="0"/>
        <v>-2.1073758153537382E-2</v>
      </c>
    </row>
    <row r="18" spans="1:10" s="38" customFormat="1" ht="13" x14ac:dyDescent="0.3">
      <c r="A18" s="29" t="s">
        <v>51</v>
      </c>
      <c r="B18" s="94">
        <v>1893</v>
      </c>
      <c r="C18" s="129">
        <v>1832</v>
      </c>
      <c r="D18" s="128">
        <v>1515</v>
      </c>
      <c r="E18" s="92">
        <v>1893</v>
      </c>
      <c r="F18" s="92">
        <v>1832</v>
      </c>
      <c r="G18" s="92">
        <f t="shared" ref="G18:G56" si="1">(D18/C18)*F18</f>
        <v>1515</v>
      </c>
      <c r="H18" s="32">
        <f t="shared" si="0"/>
        <v>0</v>
      </c>
      <c r="I18" s="33">
        <f t="shared" si="0"/>
        <v>0</v>
      </c>
      <c r="J18" s="34">
        <f t="shared" si="0"/>
        <v>0</v>
      </c>
    </row>
    <row r="19" spans="1:10" s="38" customFormat="1" ht="13" x14ac:dyDescent="0.3">
      <c r="A19" s="29" t="s">
        <v>52</v>
      </c>
      <c r="B19" s="124">
        <v>123</v>
      </c>
      <c r="C19" s="39">
        <v>123</v>
      </c>
      <c r="D19" s="201">
        <v>75</v>
      </c>
      <c r="E19" s="92">
        <v>97</v>
      </c>
      <c r="F19" s="92">
        <v>97</v>
      </c>
      <c r="G19" s="92">
        <v>60</v>
      </c>
      <c r="H19" s="32">
        <f t="shared" si="0"/>
        <v>-0.21138211382113822</v>
      </c>
      <c r="I19" s="33">
        <f t="shared" si="0"/>
        <v>-0.21138211382113822</v>
      </c>
      <c r="J19" s="34">
        <f t="shared" si="0"/>
        <v>-0.2</v>
      </c>
    </row>
    <row r="20" spans="1:10" s="37" customFormat="1" ht="13" x14ac:dyDescent="0.3">
      <c r="A20" s="12"/>
      <c r="B20" s="57"/>
      <c r="C20" s="62"/>
      <c r="D20" s="63"/>
      <c r="E20" s="87"/>
      <c r="F20" s="90"/>
      <c r="G20" s="92"/>
      <c r="H20" s="18"/>
      <c r="I20" s="19"/>
      <c r="J20" s="20"/>
    </row>
    <row r="21" spans="1:10" s="37" customFormat="1" ht="13" x14ac:dyDescent="0.3">
      <c r="A21" s="15" t="s">
        <v>9</v>
      </c>
      <c r="B21" s="57"/>
      <c r="C21" s="62"/>
      <c r="D21" s="63"/>
      <c r="E21" s="87"/>
      <c r="F21" s="90"/>
      <c r="G21" s="92"/>
      <c r="H21" s="18"/>
      <c r="I21" s="19"/>
      <c r="J21" s="20"/>
    </row>
    <row r="22" spans="1:10" s="38" customFormat="1" ht="13" x14ac:dyDescent="0.3">
      <c r="A22" s="29" t="s">
        <v>10</v>
      </c>
      <c r="B22" s="94">
        <v>42785</v>
      </c>
      <c r="C22" s="129">
        <v>6080</v>
      </c>
      <c r="D22" s="128">
        <v>1970</v>
      </c>
      <c r="E22" s="92">
        <v>44924</v>
      </c>
      <c r="F22" s="92">
        <v>6159</v>
      </c>
      <c r="G22" s="92">
        <v>1994</v>
      </c>
      <c r="H22" s="32">
        <f t="shared" ref="H22:J23" si="2">(E22-B22)/B22</f>
        <v>4.9994156830664951E-2</v>
      </c>
      <c r="I22" s="33">
        <f>(F22-C22)/C22</f>
        <v>1.2993421052631579E-2</v>
      </c>
      <c r="J22" s="34">
        <f>(G22-D22)/D22</f>
        <v>1.2182741116751269E-2</v>
      </c>
    </row>
    <row r="23" spans="1:10" s="38" customFormat="1" ht="13" x14ac:dyDescent="0.3">
      <c r="A23" s="29" t="s">
        <v>38</v>
      </c>
      <c r="B23" s="94">
        <v>2630</v>
      </c>
      <c r="C23" s="129">
        <v>2519</v>
      </c>
      <c r="D23" s="128">
        <v>2120</v>
      </c>
      <c r="E23" s="92">
        <v>2761</v>
      </c>
      <c r="F23" s="92">
        <v>2645</v>
      </c>
      <c r="G23" s="92">
        <v>2225</v>
      </c>
      <c r="H23" s="32">
        <f t="shared" si="2"/>
        <v>4.9809885931558932E-2</v>
      </c>
      <c r="I23" s="33">
        <f t="shared" si="2"/>
        <v>5.0019849146486703E-2</v>
      </c>
      <c r="J23" s="34">
        <f t="shared" si="2"/>
        <v>4.9528301886792456E-2</v>
      </c>
    </row>
    <row r="24" spans="1:10" s="37" customFormat="1" ht="13" x14ac:dyDescent="0.3">
      <c r="A24" s="12"/>
      <c r="B24" s="94"/>
      <c r="C24" s="131"/>
      <c r="D24" s="132"/>
      <c r="E24" s="92"/>
      <c r="F24" s="92"/>
      <c r="G24" s="92"/>
      <c r="H24" s="18"/>
      <c r="I24" s="19"/>
      <c r="J24" s="20"/>
    </row>
    <row r="25" spans="1:10" s="37" customFormat="1" ht="13" x14ac:dyDescent="0.3">
      <c r="A25" s="15" t="s">
        <v>11</v>
      </c>
      <c r="B25" s="94"/>
      <c r="C25" s="131"/>
      <c r="D25" s="132"/>
      <c r="E25" s="92"/>
      <c r="F25" s="92"/>
      <c r="G25" s="92"/>
      <c r="H25" s="18"/>
      <c r="I25" s="19"/>
      <c r="J25" s="20"/>
    </row>
    <row r="26" spans="1:10" s="38" customFormat="1" ht="13" x14ac:dyDescent="0.3">
      <c r="A26" s="29" t="s">
        <v>12</v>
      </c>
      <c r="B26" s="94">
        <v>59511</v>
      </c>
      <c r="C26" s="127">
        <v>22048</v>
      </c>
      <c r="D26" s="130">
        <v>2287</v>
      </c>
      <c r="E26" s="92">
        <v>44950</v>
      </c>
      <c r="F26" s="92">
        <v>16439</v>
      </c>
      <c r="G26" s="92">
        <v>1706</v>
      </c>
      <c r="H26" s="32">
        <f>(E26-B26)/B26</f>
        <v>-0.2446774545882274</v>
      </c>
      <c r="I26" s="33">
        <f>(F26-C26)/C26</f>
        <v>-0.25439949201741657</v>
      </c>
      <c r="J26" s="34">
        <f>(G26-D26)/D26</f>
        <v>-0.25404459991254918</v>
      </c>
    </row>
    <row r="27" spans="1:10" s="37" customFormat="1" ht="13" x14ac:dyDescent="0.3">
      <c r="A27" s="12"/>
      <c r="B27" s="94"/>
      <c r="C27" s="131"/>
      <c r="D27" s="132"/>
      <c r="E27" s="92"/>
      <c r="F27" s="92"/>
      <c r="G27" s="92"/>
      <c r="H27" s="18"/>
      <c r="I27" s="19"/>
      <c r="J27" s="20"/>
    </row>
    <row r="28" spans="1:10" s="37" customFormat="1" ht="13" x14ac:dyDescent="0.3">
      <c r="A28" s="15" t="s">
        <v>13</v>
      </c>
      <c r="B28" s="94"/>
      <c r="C28" s="131"/>
      <c r="D28" s="132"/>
      <c r="E28" s="92"/>
      <c r="F28" s="92"/>
      <c r="G28" s="92"/>
      <c r="H28" s="18"/>
      <c r="I28" s="19"/>
      <c r="J28" s="20"/>
    </row>
    <row r="29" spans="1:10" s="38" customFormat="1" ht="13" x14ac:dyDescent="0.3">
      <c r="A29" s="29" t="s">
        <v>14</v>
      </c>
      <c r="B29" s="94">
        <v>21306</v>
      </c>
      <c r="C29" s="127">
        <v>6379</v>
      </c>
      <c r="D29" s="130">
        <v>1785</v>
      </c>
      <c r="E29" s="92">
        <v>26636</v>
      </c>
      <c r="F29" s="92">
        <v>7692</v>
      </c>
      <c r="G29" s="92">
        <f t="shared" si="1"/>
        <v>2152.4094685687414</v>
      </c>
      <c r="H29" s="32">
        <f t="shared" ref="H29:J30" si="3">(E29-B29)/B29</f>
        <v>0.25016427297474891</v>
      </c>
      <c r="I29" s="33">
        <f t="shared" si="3"/>
        <v>0.20583163505251606</v>
      </c>
      <c r="J29" s="34">
        <f t="shared" si="3"/>
        <v>0.2058316350525162</v>
      </c>
    </row>
    <row r="30" spans="1:10" s="38" customFormat="1" ht="13" x14ac:dyDescent="0.3">
      <c r="A30" s="29" t="s">
        <v>38</v>
      </c>
      <c r="B30" s="94">
        <v>929</v>
      </c>
      <c r="C30" s="129">
        <v>720</v>
      </c>
      <c r="D30" s="128">
        <v>649</v>
      </c>
      <c r="E30" s="92">
        <v>929</v>
      </c>
      <c r="F30" s="92">
        <v>731</v>
      </c>
      <c r="G30" s="92">
        <f t="shared" si="1"/>
        <v>658.91527777777776</v>
      </c>
      <c r="H30" s="32">
        <f t="shared" si="3"/>
        <v>0</v>
      </c>
      <c r="I30" s="32">
        <f t="shared" si="3"/>
        <v>1.5277777777777777E-2</v>
      </c>
      <c r="J30" s="34">
        <f t="shared" si="3"/>
        <v>1.5277777777777751E-2</v>
      </c>
    </row>
    <row r="31" spans="1:10" s="37" customFormat="1" ht="13" x14ac:dyDescent="0.3">
      <c r="A31" s="12"/>
      <c r="B31" s="94"/>
      <c r="C31" s="131"/>
      <c r="D31" s="132"/>
      <c r="E31" s="92"/>
      <c r="F31" s="92"/>
      <c r="G31" s="92"/>
      <c r="H31" s="18"/>
      <c r="I31" s="19"/>
      <c r="J31" s="20"/>
    </row>
    <row r="32" spans="1:10" s="37" customFormat="1" ht="13" x14ac:dyDescent="0.3">
      <c r="A32" s="15" t="s">
        <v>15</v>
      </c>
      <c r="B32" s="94"/>
      <c r="C32" s="131"/>
      <c r="D32" s="132"/>
      <c r="E32" s="92"/>
      <c r="F32" s="92"/>
      <c r="G32" s="92"/>
      <c r="H32" s="18"/>
      <c r="I32" s="19"/>
      <c r="J32" s="20"/>
    </row>
    <row r="33" spans="1:10" s="37" customFormat="1" ht="13" x14ac:dyDescent="0.3">
      <c r="A33" s="29" t="s">
        <v>82</v>
      </c>
      <c r="B33" s="133">
        <v>3443</v>
      </c>
      <c r="C33" s="129">
        <v>2089</v>
      </c>
      <c r="D33" s="128">
        <v>1473</v>
      </c>
      <c r="E33" s="92">
        <v>861</v>
      </c>
      <c r="F33" s="92">
        <v>492</v>
      </c>
      <c r="G33" s="92">
        <v>347</v>
      </c>
      <c r="H33" s="32">
        <f t="shared" ref="H33" si="4">(E33-B33)/B33</f>
        <v>-0.74992738890502464</v>
      </c>
      <c r="I33" s="32">
        <f t="shared" ref="I33" si="5">(F33-C33)/C33</f>
        <v>-0.76448061273336521</v>
      </c>
      <c r="J33" s="34">
        <f t="shared" ref="J33" si="6">(G33-D33)/D33</f>
        <v>-0.76442634080108618</v>
      </c>
    </row>
    <row r="34" spans="1:10" s="37" customFormat="1" ht="13" x14ac:dyDescent="0.3">
      <c r="A34" s="21" t="s">
        <v>81</v>
      </c>
      <c r="B34" s="133">
        <v>2974</v>
      </c>
      <c r="C34" s="129">
        <v>2974</v>
      </c>
      <c r="D34" s="128">
        <v>2741</v>
      </c>
      <c r="E34" s="92">
        <v>744</v>
      </c>
      <c r="F34" s="92">
        <v>744</v>
      </c>
      <c r="G34" s="92">
        <v>685</v>
      </c>
      <c r="H34" s="32">
        <f t="shared" ref="H34" si="7">(E34-B34)/B34</f>
        <v>-0.74983187626092807</v>
      </c>
      <c r="I34" s="33">
        <f>(F34-C34)/C34</f>
        <v>-0.74983187626092807</v>
      </c>
      <c r="J34" s="34">
        <f>(G34-D34)/D34</f>
        <v>-0.75009120758847136</v>
      </c>
    </row>
    <row r="35" spans="1:10" s="37" customFormat="1" ht="13" x14ac:dyDescent="0.3">
      <c r="A35" s="29" t="s">
        <v>19</v>
      </c>
      <c r="B35" s="22"/>
      <c r="C35" s="129">
        <v>2000</v>
      </c>
      <c r="D35" s="128">
        <v>1601</v>
      </c>
      <c r="E35" s="203"/>
      <c r="F35" s="92">
        <v>2000</v>
      </c>
      <c r="G35" s="92">
        <v>1600</v>
      </c>
      <c r="H35" s="22"/>
      <c r="I35" s="33">
        <f>(F35-C35)/C35</f>
        <v>0</v>
      </c>
      <c r="J35" s="34">
        <f>(G35-D35)/D35</f>
        <v>-6.2460961898813238E-4</v>
      </c>
    </row>
    <row r="36" spans="1:10" s="37" customFormat="1" ht="13" x14ac:dyDescent="0.3">
      <c r="A36" s="12"/>
      <c r="B36" s="94"/>
      <c r="C36" s="131"/>
      <c r="D36" s="132"/>
      <c r="E36" s="92"/>
      <c r="F36" s="92"/>
      <c r="G36" s="92"/>
      <c r="H36" s="18"/>
      <c r="I36" s="19"/>
      <c r="J36" s="20"/>
    </row>
    <row r="37" spans="1:10" s="37" customFormat="1" ht="13" x14ac:dyDescent="0.3">
      <c r="A37" s="15" t="s">
        <v>16</v>
      </c>
      <c r="B37" s="94"/>
      <c r="C37" s="131"/>
      <c r="D37" s="132"/>
      <c r="E37" s="92"/>
      <c r="F37" s="92"/>
      <c r="G37" s="92"/>
      <c r="H37" s="18"/>
      <c r="I37" s="19"/>
      <c r="J37" s="20"/>
    </row>
    <row r="38" spans="1:10" s="38" customFormat="1" ht="13" x14ac:dyDescent="0.3">
      <c r="A38" s="29" t="s">
        <v>14</v>
      </c>
      <c r="B38" s="94">
        <v>143419</v>
      </c>
      <c r="C38" s="129">
        <v>62692</v>
      </c>
      <c r="D38" s="128">
        <v>17526</v>
      </c>
      <c r="E38" s="92">
        <v>125692</v>
      </c>
      <c r="F38" s="92">
        <v>56280</v>
      </c>
      <c r="G38" s="92">
        <v>15734</v>
      </c>
      <c r="H38" s="32">
        <f t="shared" ref="H38:J40" si="8">(E38-B38)/B38</f>
        <v>-0.12360286991263361</v>
      </c>
      <c r="I38" s="33">
        <f t="shared" si="8"/>
        <v>-0.10227780259044217</v>
      </c>
      <c r="J38" s="200">
        <f t="shared" si="8"/>
        <v>-0.10224808855414812</v>
      </c>
    </row>
    <row r="39" spans="1:10" s="38" customFormat="1" ht="13" x14ac:dyDescent="0.3">
      <c r="A39" s="29" t="s">
        <v>53</v>
      </c>
      <c r="B39" s="94">
        <v>19188</v>
      </c>
      <c r="C39" s="129">
        <v>15675</v>
      </c>
      <c r="D39" s="128">
        <v>12453</v>
      </c>
      <c r="E39" s="92">
        <v>16816</v>
      </c>
      <c r="F39" s="92">
        <v>14338</v>
      </c>
      <c r="G39" s="92">
        <f t="shared" si="1"/>
        <v>11390.820669856461</v>
      </c>
      <c r="H39" s="32">
        <f t="shared" si="8"/>
        <v>-0.12361892849697728</v>
      </c>
      <c r="I39" s="33">
        <f t="shared" si="8"/>
        <v>-8.5295055821371604E-2</v>
      </c>
      <c r="J39" s="34">
        <f t="shared" si="8"/>
        <v>-8.5295055821371479E-2</v>
      </c>
    </row>
    <row r="40" spans="1:10" s="38" customFormat="1" ht="13" x14ac:dyDescent="0.3">
      <c r="A40" s="29" t="s">
        <v>54</v>
      </c>
      <c r="B40" s="133">
        <v>719</v>
      </c>
      <c r="C40" s="129">
        <v>475</v>
      </c>
      <c r="D40" s="128">
        <v>422</v>
      </c>
      <c r="E40" s="87">
        <v>1038</v>
      </c>
      <c r="F40" s="92">
        <v>555</v>
      </c>
      <c r="G40" s="92">
        <v>493</v>
      </c>
      <c r="H40" s="32">
        <f t="shared" si="8"/>
        <v>0.44367176634214184</v>
      </c>
      <c r="I40" s="33">
        <f t="shared" si="8"/>
        <v>0.16842105263157894</v>
      </c>
      <c r="J40" s="34">
        <f t="shared" si="8"/>
        <v>0.16824644549763032</v>
      </c>
    </row>
    <row r="41" spans="1:10" s="37" customFormat="1" ht="13" x14ac:dyDescent="0.3">
      <c r="A41" s="12"/>
      <c r="B41" s="57"/>
      <c r="C41" s="62"/>
      <c r="D41" s="63"/>
      <c r="E41" s="87"/>
      <c r="F41" s="92"/>
      <c r="G41" s="92"/>
      <c r="H41" s="18"/>
      <c r="I41" s="19"/>
      <c r="J41" s="20"/>
    </row>
    <row r="42" spans="1:10" s="37" customFormat="1" ht="13" x14ac:dyDescent="0.3">
      <c r="A42" s="15" t="s">
        <v>17</v>
      </c>
      <c r="B42" s="57"/>
      <c r="C42" s="62"/>
      <c r="D42" s="63"/>
      <c r="E42" s="87"/>
      <c r="F42" s="92"/>
      <c r="G42" s="92"/>
      <c r="H42" s="18"/>
      <c r="I42" s="19"/>
      <c r="J42" s="20"/>
    </row>
    <row r="43" spans="1:10" s="37" customFormat="1" ht="13" x14ac:dyDescent="0.3">
      <c r="A43" s="29" t="s">
        <v>94</v>
      </c>
      <c r="B43" s="94">
        <v>21361</v>
      </c>
      <c r="C43" s="131">
        <v>18531</v>
      </c>
      <c r="D43" s="132">
        <v>738</v>
      </c>
      <c r="E43" s="92">
        <v>5270</v>
      </c>
      <c r="F43" s="92">
        <v>4565</v>
      </c>
      <c r="G43" s="92">
        <f t="shared" si="1"/>
        <v>181.80184555609517</v>
      </c>
      <c r="H43" s="32">
        <f t="shared" ref="H43" si="9">(E43-B43)/B43</f>
        <v>-0.753288703712373</v>
      </c>
      <c r="I43" s="33">
        <f t="shared" ref="I43" si="10">(F43-C43)/C43</f>
        <v>-0.75365603583184937</v>
      </c>
      <c r="J43" s="34">
        <f t="shared" ref="J43" si="11">(G43-D43)/D43</f>
        <v>-0.75365603583184937</v>
      </c>
    </row>
    <row r="44" spans="1:10" s="37" customFormat="1" ht="13" x14ac:dyDescent="0.3">
      <c r="A44" s="28" t="s">
        <v>50</v>
      </c>
      <c r="B44" s="41">
        <v>596</v>
      </c>
      <c r="C44" s="39">
        <v>596</v>
      </c>
      <c r="D44" s="201">
        <v>500</v>
      </c>
      <c r="E44" s="92">
        <v>723</v>
      </c>
      <c r="F44" s="92">
        <v>715</v>
      </c>
      <c r="G44" s="92">
        <v>599</v>
      </c>
      <c r="H44" s="32">
        <f t="shared" ref="H44:J44" si="12">(E44-B44)/B44</f>
        <v>0.21308724832214765</v>
      </c>
      <c r="I44" s="33">
        <f t="shared" si="12"/>
        <v>0.19966442953020133</v>
      </c>
      <c r="J44" s="34">
        <f t="shared" si="12"/>
        <v>0.19800000000000001</v>
      </c>
    </row>
    <row r="45" spans="1:10" s="37" customFormat="1" ht="13" x14ac:dyDescent="0.3">
      <c r="A45" s="21"/>
      <c r="B45" s="41"/>
      <c r="C45" s="39"/>
      <c r="D45" s="40"/>
      <c r="E45" s="92"/>
      <c r="F45" s="92"/>
      <c r="G45" s="92"/>
      <c r="H45" s="32"/>
      <c r="I45" s="33"/>
      <c r="J45" s="34"/>
    </row>
    <row r="46" spans="1:10" s="37" customFormat="1" ht="13" x14ac:dyDescent="0.3">
      <c r="A46" s="15" t="s">
        <v>18</v>
      </c>
      <c r="B46" s="94"/>
      <c r="C46" s="131"/>
      <c r="D46" s="132"/>
      <c r="E46" s="92"/>
      <c r="F46" s="92"/>
      <c r="G46" s="92"/>
      <c r="H46" s="18"/>
      <c r="I46" s="19"/>
      <c r="J46" s="20"/>
    </row>
    <row r="47" spans="1:10" s="38" customFormat="1" ht="13" x14ac:dyDescent="0.3">
      <c r="A47" s="29" t="s">
        <v>82</v>
      </c>
      <c r="B47" s="133">
        <v>660</v>
      </c>
      <c r="C47" s="129">
        <v>515</v>
      </c>
      <c r="D47" s="128">
        <v>490</v>
      </c>
      <c r="E47" s="92">
        <v>165</v>
      </c>
      <c r="F47" s="92">
        <v>129</v>
      </c>
      <c r="G47" s="92">
        <v>123</v>
      </c>
      <c r="H47" s="32">
        <f t="shared" ref="H47" si="13">(E47-B47)/B47</f>
        <v>-0.75</v>
      </c>
      <c r="I47" s="33">
        <f t="shared" ref="I47" si="14">(F47-C47)/C47</f>
        <v>-0.74951456310679609</v>
      </c>
      <c r="J47" s="34">
        <f t="shared" ref="J47" si="15">(G47-D47)/D47</f>
        <v>-0.74897959183673468</v>
      </c>
    </row>
    <row r="48" spans="1:10" s="38" customFormat="1" ht="13" x14ac:dyDescent="0.3">
      <c r="A48" s="29" t="s">
        <v>53</v>
      </c>
      <c r="B48" s="94">
        <v>5016</v>
      </c>
      <c r="C48" s="129">
        <v>2679</v>
      </c>
      <c r="D48" s="128">
        <v>1741</v>
      </c>
      <c r="E48" s="92">
        <v>3888</v>
      </c>
      <c r="F48" s="92">
        <v>2076</v>
      </c>
      <c r="G48" s="92">
        <f t="shared" si="1"/>
        <v>1349.1287793952968</v>
      </c>
      <c r="H48" s="32">
        <f t="shared" ref="H48:J49" si="16">(E48-B48)/B48</f>
        <v>-0.22488038277511962</v>
      </c>
      <c r="I48" s="33">
        <f t="shared" si="16"/>
        <v>-0.22508398656215006</v>
      </c>
      <c r="J48" s="34">
        <f t="shared" si="16"/>
        <v>-0.22508398656215006</v>
      </c>
    </row>
    <row r="49" spans="1:10" s="38" customFormat="1" ht="13" x14ac:dyDescent="0.3">
      <c r="A49" s="29" t="s">
        <v>19</v>
      </c>
      <c r="B49" s="22"/>
      <c r="C49" s="125">
        <v>200</v>
      </c>
      <c r="D49" s="134">
        <v>200</v>
      </c>
      <c r="E49" s="93"/>
      <c r="F49" s="92">
        <v>200</v>
      </c>
      <c r="G49" s="92">
        <f t="shared" si="1"/>
        <v>200</v>
      </c>
      <c r="H49" s="22"/>
      <c r="I49" s="33">
        <f t="shared" si="16"/>
        <v>0</v>
      </c>
      <c r="J49" s="34">
        <f>(G49-D49)/D49</f>
        <v>0</v>
      </c>
    </row>
    <row r="50" spans="1:10" s="38" customFormat="1" ht="13" x14ac:dyDescent="0.3">
      <c r="A50" s="29" t="s">
        <v>59</v>
      </c>
      <c r="B50" s="22"/>
      <c r="C50" s="131">
        <v>3850</v>
      </c>
      <c r="D50" s="132">
        <v>1325</v>
      </c>
      <c r="E50" s="93"/>
      <c r="F50" s="92">
        <v>3149</v>
      </c>
      <c r="G50" s="92">
        <v>1574</v>
      </c>
      <c r="H50" s="22"/>
      <c r="I50" s="33">
        <f>(F50-C50)/C50</f>
        <v>-0.18207792207792209</v>
      </c>
      <c r="J50" s="34">
        <f>(G50-D50)/D50</f>
        <v>0.1879245283018868</v>
      </c>
    </row>
    <row r="51" spans="1:10" s="38" customFormat="1" ht="13" x14ac:dyDescent="0.3">
      <c r="A51" s="29" t="s">
        <v>60</v>
      </c>
      <c r="B51" s="22"/>
      <c r="C51" s="131">
        <v>2600</v>
      </c>
      <c r="D51" s="132">
        <v>1300</v>
      </c>
      <c r="E51" s="93"/>
      <c r="F51" s="92">
        <v>2600</v>
      </c>
      <c r="G51" s="92">
        <f t="shared" si="1"/>
        <v>1300</v>
      </c>
      <c r="H51" s="22"/>
      <c r="I51" s="33">
        <f>(F51-C51)/C51</f>
        <v>0</v>
      </c>
      <c r="J51" s="34">
        <f>(G51-D51)/D51</f>
        <v>0</v>
      </c>
    </row>
    <row r="52" spans="1:10" s="37" customFormat="1" ht="13" x14ac:dyDescent="0.3">
      <c r="A52" s="12"/>
      <c r="B52" s="57"/>
      <c r="C52" s="62"/>
      <c r="D52" s="63"/>
      <c r="E52" s="87"/>
      <c r="F52" s="90"/>
      <c r="G52" s="92"/>
      <c r="H52" s="18"/>
      <c r="I52" s="33"/>
      <c r="J52" s="34"/>
    </row>
    <row r="53" spans="1:10" s="37" customFormat="1" ht="13" x14ac:dyDescent="0.3">
      <c r="A53" s="15" t="s">
        <v>20</v>
      </c>
      <c r="B53" s="57"/>
      <c r="C53" s="62"/>
      <c r="D53" s="63"/>
      <c r="E53" s="87"/>
      <c r="F53" s="90"/>
      <c r="G53" s="92"/>
      <c r="H53" s="18"/>
      <c r="I53" s="33"/>
      <c r="J53" s="34"/>
    </row>
    <row r="54" spans="1:10" s="38" customFormat="1" ht="13" x14ac:dyDescent="0.3">
      <c r="A54" s="29" t="s">
        <v>90</v>
      </c>
      <c r="B54" s="60">
        <v>19077</v>
      </c>
      <c r="C54" s="131">
        <v>2553</v>
      </c>
      <c r="D54" s="132">
        <v>997</v>
      </c>
      <c r="E54" s="92">
        <v>7631</v>
      </c>
      <c r="F54" s="92">
        <v>1021</v>
      </c>
      <c r="G54" s="92">
        <v>399</v>
      </c>
      <c r="H54" s="32">
        <f t="shared" ref="H54" si="17">(E54-B54)/B54</f>
        <v>-0.5999895161713058</v>
      </c>
      <c r="I54" s="33">
        <f t="shared" ref="I54" si="18">(F54-C54)/C54</f>
        <v>-0.60007833920877396</v>
      </c>
      <c r="J54" s="34">
        <f t="shared" ref="J54" si="19">(G54-D54)/D54</f>
        <v>-0.59979939819458372</v>
      </c>
    </row>
    <row r="55" spans="1:10" s="38" customFormat="1" ht="13" x14ac:dyDescent="0.3">
      <c r="A55" s="28" t="s">
        <v>49</v>
      </c>
      <c r="B55" s="133">
        <v>12360</v>
      </c>
      <c r="C55" s="129">
        <v>12360</v>
      </c>
      <c r="D55" s="128">
        <v>9084</v>
      </c>
      <c r="E55" s="87">
        <v>8501</v>
      </c>
      <c r="F55" s="90">
        <v>8501</v>
      </c>
      <c r="G55" s="92">
        <f t="shared" si="1"/>
        <v>6247.8223300970876</v>
      </c>
      <c r="H55" s="32">
        <f t="shared" ref="H55:J55" si="20">(E55-B55)/B55</f>
        <v>-0.31221682847896443</v>
      </c>
      <c r="I55" s="33">
        <f t="shared" si="20"/>
        <v>-0.31221682847896443</v>
      </c>
      <c r="J55" s="34">
        <f t="shared" si="20"/>
        <v>-0.31221682847896437</v>
      </c>
    </row>
    <row r="56" spans="1:10" s="38" customFormat="1" ht="13" x14ac:dyDescent="0.3">
      <c r="A56" s="29" t="s">
        <v>22</v>
      </c>
      <c r="B56" s="22"/>
      <c r="C56" s="39">
        <v>200</v>
      </c>
      <c r="D56" s="40">
        <v>200</v>
      </c>
      <c r="E56" s="93"/>
      <c r="F56" s="90">
        <v>200</v>
      </c>
      <c r="G56" s="92">
        <f t="shared" si="1"/>
        <v>200</v>
      </c>
      <c r="H56" s="22"/>
      <c r="I56" s="33">
        <f t="shared" ref="I56" si="21">(F56-C56)/C56</f>
        <v>0</v>
      </c>
      <c r="J56" s="34">
        <f t="shared" ref="J56" si="22">(G56-D56)/D56</f>
        <v>0</v>
      </c>
    </row>
    <row r="57" spans="1:10" s="38" customFormat="1" ht="13.5" thickBot="1" x14ac:dyDescent="0.35">
      <c r="A57" s="31"/>
      <c r="B57" s="65"/>
      <c r="C57" s="66"/>
      <c r="D57" s="72"/>
      <c r="E57" s="106"/>
      <c r="F57" s="91"/>
      <c r="G57" s="92"/>
      <c r="H57" s="42"/>
      <c r="I57" s="43"/>
      <c r="J57" s="155"/>
    </row>
    <row r="58" spans="1:10" s="37" customFormat="1" ht="13.5" thickBot="1" x14ac:dyDescent="0.35">
      <c r="A58" s="2"/>
      <c r="B58" s="232">
        <v>2020</v>
      </c>
      <c r="C58" s="233"/>
      <c r="D58" s="234"/>
      <c r="E58" s="231">
        <v>2022</v>
      </c>
      <c r="F58" s="231"/>
      <c r="G58" s="231"/>
      <c r="H58" s="222" t="s">
        <v>58</v>
      </c>
      <c r="I58" s="223"/>
      <c r="J58" s="224"/>
    </row>
    <row r="59" spans="1:10" s="37" customFormat="1" ht="13" x14ac:dyDescent="0.3">
      <c r="A59" s="104" t="s">
        <v>0</v>
      </c>
      <c r="B59" s="96" t="s">
        <v>1</v>
      </c>
      <c r="C59" s="97" t="s">
        <v>2</v>
      </c>
      <c r="D59" s="108" t="s">
        <v>3</v>
      </c>
      <c r="E59" s="86" t="s">
        <v>1</v>
      </c>
      <c r="F59" s="117" t="s">
        <v>2</v>
      </c>
      <c r="G59" s="117" t="s">
        <v>3</v>
      </c>
      <c r="H59" s="4" t="s">
        <v>1</v>
      </c>
      <c r="I59" s="5" t="s">
        <v>2</v>
      </c>
      <c r="J59" s="6" t="s">
        <v>3</v>
      </c>
    </row>
    <row r="60" spans="1:10" s="37" customFormat="1" ht="13" x14ac:dyDescent="0.3">
      <c r="A60" s="12"/>
      <c r="B60" s="57"/>
      <c r="C60" s="99" t="s">
        <v>4</v>
      </c>
      <c r="D60" s="109" t="s">
        <v>5</v>
      </c>
      <c r="E60" s="87"/>
      <c r="F60" s="119" t="s">
        <v>4</v>
      </c>
      <c r="G60" s="119" t="s">
        <v>5</v>
      </c>
      <c r="H60" s="8"/>
      <c r="I60" s="9" t="s">
        <v>4</v>
      </c>
      <c r="J60" s="10" t="s">
        <v>5</v>
      </c>
    </row>
    <row r="61" spans="1:10" s="37" customFormat="1" ht="13" x14ac:dyDescent="0.3">
      <c r="A61" s="12"/>
      <c r="B61" s="135"/>
      <c r="C61" s="99" t="s">
        <v>6</v>
      </c>
      <c r="D61" s="69"/>
      <c r="E61" s="107"/>
      <c r="F61" s="119" t="s">
        <v>6</v>
      </c>
      <c r="G61" s="88"/>
      <c r="H61" s="13"/>
      <c r="I61" s="9" t="s">
        <v>6</v>
      </c>
      <c r="J61" s="14"/>
    </row>
    <row r="62" spans="1:10" s="37" customFormat="1" ht="13.5" thickBot="1" x14ac:dyDescent="0.35">
      <c r="A62" s="23" t="s">
        <v>7</v>
      </c>
      <c r="B62" s="100"/>
      <c r="C62" s="101"/>
      <c r="D62" s="110"/>
      <c r="E62" s="91"/>
      <c r="F62" s="120"/>
      <c r="G62" s="111"/>
      <c r="H62" s="225"/>
      <c r="I62" s="226"/>
      <c r="J62" s="227"/>
    </row>
    <row r="63" spans="1:10" s="37" customFormat="1" ht="13" x14ac:dyDescent="0.3">
      <c r="A63" s="15" t="s">
        <v>23</v>
      </c>
      <c r="B63" s="96"/>
      <c r="C63" s="138"/>
      <c r="D63" s="139"/>
      <c r="E63" s="86"/>
      <c r="F63" s="112"/>
      <c r="G63" s="112"/>
      <c r="H63" s="113"/>
      <c r="I63" s="114"/>
      <c r="J63" s="114"/>
    </row>
    <row r="64" spans="1:10" s="38" customFormat="1" ht="13" x14ac:dyDescent="0.3">
      <c r="A64" s="29" t="s">
        <v>24</v>
      </c>
      <c r="B64" s="22"/>
      <c r="C64" s="127">
        <v>28322</v>
      </c>
      <c r="D64" s="130">
        <v>18666</v>
      </c>
      <c r="E64" s="93"/>
      <c r="F64" s="92">
        <v>26562</v>
      </c>
      <c r="G64" s="92">
        <v>17468</v>
      </c>
      <c r="H64" s="22"/>
      <c r="I64" s="33">
        <f>(F64-C64)/C64</f>
        <v>-6.2142504060447711E-2</v>
      </c>
      <c r="J64" s="33">
        <f>(G64-D64)/D64</f>
        <v>-6.4180863602271515E-2</v>
      </c>
    </row>
    <row r="65" spans="1:10" s="38" customFormat="1" ht="13" x14ac:dyDescent="0.3">
      <c r="A65" s="29" t="s">
        <v>25</v>
      </c>
      <c r="B65" s="22"/>
      <c r="C65" s="127">
        <v>13359</v>
      </c>
      <c r="D65" s="130">
        <v>13359</v>
      </c>
      <c r="E65" s="93"/>
      <c r="F65" s="92"/>
      <c r="G65" s="92"/>
      <c r="H65" s="22"/>
      <c r="I65" s="33"/>
      <c r="J65" s="33"/>
    </row>
    <row r="66" spans="1:10" s="37" customFormat="1" ht="13" x14ac:dyDescent="0.3">
      <c r="A66" s="12"/>
      <c r="B66" s="57"/>
      <c r="C66" s="70"/>
      <c r="D66" s="69"/>
      <c r="E66" s="87"/>
      <c r="F66" s="92"/>
      <c r="G66" s="88"/>
      <c r="H66" s="18"/>
      <c r="I66" s="11"/>
      <c r="J66" s="19"/>
    </row>
    <row r="67" spans="1:10" s="37" customFormat="1" ht="13" x14ac:dyDescent="0.3">
      <c r="A67" s="15" t="s">
        <v>26</v>
      </c>
      <c r="B67" s="57"/>
      <c r="C67" s="67"/>
      <c r="D67" s="68"/>
      <c r="E67" s="87"/>
      <c r="F67" s="92"/>
      <c r="G67" s="88"/>
      <c r="H67" s="18"/>
      <c r="I67" s="19"/>
      <c r="J67" s="19"/>
    </row>
    <row r="68" spans="1:10" s="38" customFormat="1" ht="13" x14ac:dyDescent="0.3">
      <c r="A68" s="29" t="s">
        <v>27</v>
      </c>
      <c r="B68" s="94">
        <v>651033</v>
      </c>
      <c r="C68" s="129">
        <v>29667</v>
      </c>
      <c r="D68" s="128">
        <v>13015</v>
      </c>
      <c r="E68" s="88">
        <v>598588</v>
      </c>
      <c r="F68" s="92">
        <v>27278</v>
      </c>
      <c r="G68" s="92">
        <v>11969</v>
      </c>
      <c r="H68" s="32">
        <f t="shared" ref="H68:J69" si="23">(E68-B68)/B68</f>
        <v>-8.0556592369357624E-2</v>
      </c>
      <c r="I68" s="33">
        <f t="shared" si="23"/>
        <v>-8.0527185087807998E-2</v>
      </c>
      <c r="J68" s="33">
        <f t="shared" si="23"/>
        <v>-8.0368805224740686E-2</v>
      </c>
    </row>
    <row r="69" spans="1:10" s="38" customFormat="1" ht="13" x14ac:dyDescent="0.3">
      <c r="A69" s="29" t="s">
        <v>62</v>
      </c>
      <c r="B69" s="94">
        <v>356357</v>
      </c>
      <c r="C69" s="129">
        <v>152513</v>
      </c>
      <c r="D69" s="128">
        <v>49993</v>
      </c>
      <c r="E69" s="88">
        <v>427628</v>
      </c>
      <c r="F69" s="92">
        <v>180661</v>
      </c>
      <c r="G69" s="92">
        <v>62988</v>
      </c>
      <c r="H69" s="32">
        <f t="shared" si="23"/>
        <v>0.19999887753011727</v>
      </c>
      <c r="I69" s="33">
        <f t="shared" si="23"/>
        <v>0.1845613160845305</v>
      </c>
      <c r="J69" s="33">
        <f t="shared" si="23"/>
        <v>0.25993639109475325</v>
      </c>
    </row>
    <row r="70" spans="1:10" s="37" customFormat="1" ht="13" x14ac:dyDescent="0.3">
      <c r="A70" s="198" t="s">
        <v>28</v>
      </c>
      <c r="B70" s="94">
        <v>7750</v>
      </c>
      <c r="C70" s="129">
        <v>7609</v>
      </c>
      <c r="D70" s="128">
        <v>7421</v>
      </c>
      <c r="E70" s="88">
        <v>8174</v>
      </c>
      <c r="F70" s="92">
        <f>C70/B70*E70</f>
        <v>8025.2859354838711</v>
      </c>
      <c r="G70" s="92">
        <f t="shared" ref="G70:G72" si="24">(D70/C70)*F70</f>
        <v>7827.0005161290319</v>
      </c>
      <c r="H70" s="32">
        <f>(E70-B70)/B70</f>
        <v>5.4709677419354841E-2</v>
      </c>
      <c r="I70" s="33">
        <f t="shared" ref="I70:J71" si="25">(F70-C70)/C70</f>
        <v>5.4709677419354855E-2</v>
      </c>
      <c r="J70" s="33">
        <f t="shared" si="25"/>
        <v>5.4709677419354792E-2</v>
      </c>
    </row>
    <row r="71" spans="1:10" s="38" customFormat="1" ht="13" x14ac:dyDescent="0.3">
      <c r="A71" s="29" t="s">
        <v>29</v>
      </c>
      <c r="B71" s="94">
        <v>21604</v>
      </c>
      <c r="C71" s="127">
        <v>18723</v>
      </c>
      <c r="D71" s="130">
        <v>9080</v>
      </c>
      <c r="E71" s="88">
        <v>25021</v>
      </c>
      <c r="F71" s="92">
        <v>21684</v>
      </c>
      <c r="G71" s="92">
        <v>10516</v>
      </c>
      <c r="H71" s="32">
        <f>(E71-B71)/B71</f>
        <v>0.15816515460099981</v>
      </c>
      <c r="I71" s="33">
        <f t="shared" si="25"/>
        <v>0.1581477327351386</v>
      </c>
      <c r="J71" s="33">
        <f t="shared" si="25"/>
        <v>0.15814977973568281</v>
      </c>
    </row>
    <row r="72" spans="1:10" s="37" customFormat="1" ht="13" x14ac:dyDescent="0.3">
      <c r="A72" s="198" t="s">
        <v>28</v>
      </c>
      <c r="B72" s="124">
        <v>6659</v>
      </c>
      <c r="C72" s="129">
        <v>6659</v>
      </c>
      <c r="D72" s="128">
        <v>5692</v>
      </c>
      <c r="E72" s="92">
        <v>6659</v>
      </c>
      <c r="F72" s="92">
        <v>6659</v>
      </c>
      <c r="G72" s="92">
        <f t="shared" si="24"/>
        <v>5692</v>
      </c>
      <c r="H72" s="32">
        <f t="shared" ref="H72:H73" si="26">(E72-B72)/B72</f>
        <v>0</v>
      </c>
      <c r="I72" s="33">
        <f t="shared" ref="I72:I73" si="27">(F72-C72)/C72</f>
        <v>0</v>
      </c>
      <c r="J72" s="33">
        <f t="shared" ref="J72:J73" si="28">(G72-D72)/D72</f>
        <v>0</v>
      </c>
    </row>
    <row r="73" spans="1:10" s="37" customFormat="1" ht="13" x14ac:dyDescent="0.3">
      <c r="A73" s="198" t="s">
        <v>61</v>
      </c>
      <c r="B73" s="94">
        <v>356357</v>
      </c>
      <c r="C73" s="129">
        <v>34793</v>
      </c>
      <c r="D73" s="128">
        <v>668</v>
      </c>
      <c r="E73" s="92">
        <v>427628</v>
      </c>
      <c r="F73" s="92">
        <f>222281-F69</f>
        <v>41620</v>
      </c>
      <c r="G73" s="92">
        <v>909</v>
      </c>
      <c r="H73" s="32">
        <f t="shared" si="26"/>
        <v>0.19999887753011727</v>
      </c>
      <c r="I73" s="33">
        <f t="shared" si="27"/>
        <v>0.19621762998304257</v>
      </c>
      <c r="J73" s="33">
        <f t="shared" si="28"/>
        <v>0.36077844311377244</v>
      </c>
    </row>
    <row r="74" spans="1:10" s="37" customFormat="1" ht="13" x14ac:dyDescent="0.3">
      <c r="A74" s="12"/>
      <c r="B74" s="102"/>
      <c r="C74" s="70"/>
      <c r="D74" s="68"/>
      <c r="E74" s="87"/>
      <c r="F74" s="92"/>
      <c r="G74" s="92"/>
      <c r="H74" s="12"/>
      <c r="I74" s="11"/>
      <c r="J74" s="19"/>
    </row>
    <row r="75" spans="1:10" s="37" customFormat="1" ht="13" x14ac:dyDescent="0.3">
      <c r="A75" s="15" t="s">
        <v>66</v>
      </c>
      <c r="B75" s="57"/>
      <c r="C75" s="197"/>
      <c r="D75" s="68"/>
      <c r="E75" s="87"/>
      <c r="F75" s="92"/>
      <c r="G75" s="92"/>
      <c r="H75" s="18"/>
      <c r="I75" s="19"/>
      <c r="J75" s="19"/>
    </row>
    <row r="76" spans="1:10" s="38" customFormat="1" ht="13" x14ac:dyDescent="0.3">
      <c r="A76" s="29" t="s">
        <v>21</v>
      </c>
      <c r="B76" s="94">
        <v>87186</v>
      </c>
      <c r="C76" s="129">
        <v>83855</v>
      </c>
      <c r="D76" s="128">
        <v>78553</v>
      </c>
      <c r="E76" s="204" t="s">
        <v>98</v>
      </c>
      <c r="F76" s="205"/>
      <c r="G76" s="206"/>
      <c r="H76" s="32"/>
      <c r="I76" s="33">
        <f t="shared" ref="I76:J76" si="29">(F76-C76)/C76</f>
        <v>-1</v>
      </c>
      <c r="J76" s="33">
        <f t="shared" si="29"/>
        <v>-1</v>
      </c>
    </row>
    <row r="77" spans="1:10" s="37" customFormat="1" ht="13" x14ac:dyDescent="0.3">
      <c r="A77" s="12" t="s">
        <v>95</v>
      </c>
      <c r="B77" s="133">
        <v>1446</v>
      </c>
      <c r="C77" s="129">
        <v>414</v>
      </c>
      <c r="D77" s="128">
        <v>284</v>
      </c>
      <c r="E77" s="88">
        <v>362</v>
      </c>
      <c r="F77" s="92">
        <v>92</v>
      </c>
      <c r="G77" s="92">
        <v>63</v>
      </c>
      <c r="H77" s="32">
        <f t="shared" ref="H77" si="30">(E77-B77)/B77</f>
        <v>-0.74965421853388658</v>
      </c>
      <c r="I77" s="33">
        <f t="shared" ref="I77:I78" si="31">(F77-C77)/C77</f>
        <v>-0.77777777777777779</v>
      </c>
      <c r="J77" s="33">
        <f t="shared" ref="J77:J78" si="32">(G77-D77)/D77</f>
        <v>-0.778169014084507</v>
      </c>
    </row>
    <row r="78" spans="1:10" s="38" customFormat="1" ht="13" x14ac:dyDescent="0.3">
      <c r="A78" s="29" t="s">
        <v>29</v>
      </c>
      <c r="B78" s="94">
        <v>19529</v>
      </c>
      <c r="C78" s="129">
        <v>18064</v>
      </c>
      <c r="D78" s="128">
        <v>13086</v>
      </c>
      <c r="E78" s="204" t="s">
        <v>98</v>
      </c>
      <c r="F78" s="205"/>
      <c r="G78" s="206"/>
      <c r="H78" s="32"/>
      <c r="I78" s="33">
        <f t="shared" si="31"/>
        <v>-1</v>
      </c>
      <c r="J78" s="33">
        <f t="shared" si="32"/>
        <v>-1</v>
      </c>
    </row>
    <row r="79" spans="1:10" s="37" customFormat="1" ht="13" x14ac:dyDescent="0.3">
      <c r="A79" s="12"/>
      <c r="B79" s="57"/>
      <c r="C79" s="70"/>
      <c r="D79" s="69"/>
      <c r="E79" s="87"/>
      <c r="F79" s="92"/>
      <c r="G79" s="92"/>
      <c r="H79" s="18"/>
      <c r="I79" s="11"/>
      <c r="J79" s="19"/>
    </row>
    <row r="80" spans="1:10" s="37" customFormat="1" ht="13" x14ac:dyDescent="0.3">
      <c r="A80" s="15" t="s">
        <v>30</v>
      </c>
      <c r="B80" s="57"/>
      <c r="C80" s="59"/>
      <c r="D80" s="58"/>
      <c r="E80" s="87"/>
      <c r="F80" s="92"/>
      <c r="G80" s="92"/>
      <c r="H80" s="18"/>
      <c r="I80" s="19"/>
      <c r="J80" s="19"/>
    </row>
    <row r="81" spans="1:10" s="38" customFormat="1" ht="13" x14ac:dyDescent="0.3">
      <c r="A81" s="28" t="s">
        <v>72</v>
      </c>
      <c r="B81" s="22"/>
      <c r="C81" s="127">
        <v>239927</v>
      </c>
      <c r="D81" s="130">
        <v>45680</v>
      </c>
      <c r="E81" s="144"/>
      <c r="F81" s="92">
        <v>192886</v>
      </c>
      <c r="G81" s="92">
        <v>36723</v>
      </c>
      <c r="H81" s="61"/>
      <c r="I81" s="33">
        <f t="shared" ref="I81" si="33">(F81-C81)/C81</f>
        <v>-0.19606380274000007</v>
      </c>
      <c r="J81" s="33">
        <f t="shared" ref="J81" si="34">(G81-D81)/D81</f>
        <v>-0.1960814360770578</v>
      </c>
    </row>
    <row r="82" spans="1:10" s="37" customFormat="1" ht="13" x14ac:dyDescent="0.3">
      <c r="A82" s="12"/>
      <c r="B82" s="102"/>
      <c r="C82" s="103"/>
      <c r="D82" s="68"/>
      <c r="E82" s="87"/>
      <c r="F82" s="92"/>
      <c r="G82" s="92"/>
      <c r="H82" s="12"/>
      <c r="I82" s="11"/>
      <c r="J82" s="19"/>
    </row>
    <row r="83" spans="1:10" s="37" customFormat="1" ht="13" x14ac:dyDescent="0.3">
      <c r="A83" s="15" t="s">
        <v>97</v>
      </c>
      <c r="B83" s="208" t="s">
        <v>74</v>
      </c>
      <c r="C83" s="209"/>
      <c r="D83" s="210"/>
      <c r="E83" s="211" t="s">
        <v>74</v>
      </c>
      <c r="F83" s="212"/>
      <c r="G83" s="213"/>
      <c r="H83" s="16"/>
      <c r="I83" s="19"/>
      <c r="J83" s="19"/>
    </row>
    <row r="84" spans="1:10" s="38" customFormat="1" ht="13" x14ac:dyDescent="0.3">
      <c r="A84" s="29" t="s">
        <v>12</v>
      </c>
      <c r="B84" s="22"/>
      <c r="C84" s="129">
        <v>116555</v>
      </c>
      <c r="D84" s="128">
        <v>116447</v>
      </c>
      <c r="E84" s="144"/>
      <c r="F84" s="92">
        <v>36957</v>
      </c>
      <c r="G84" s="92">
        <v>36923</v>
      </c>
      <c r="H84" s="61"/>
      <c r="I84" s="33">
        <f>(F84-C84)/C84</f>
        <v>-0.68292222555874904</v>
      </c>
      <c r="J84" s="33">
        <f>(G84-D84)/D84</f>
        <v>-0.68292012675294345</v>
      </c>
    </row>
    <row r="85" spans="1:10" s="37" customFormat="1" ht="13" x14ac:dyDescent="0.3">
      <c r="A85" s="12"/>
      <c r="B85" s="57"/>
      <c r="C85" s="70"/>
      <c r="D85" s="69"/>
      <c r="E85" s="87"/>
      <c r="F85" s="92"/>
      <c r="G85" s="92"/>
      <c r="H85" s="17"/>
      <c r="I85" s="11"/>
      <c r="J85" s="11"/>
    </row>
    <row r="86" spans="1:10" s="37" customFormat="1" ht="13" x14ac:dyDescent="0.3">
      <c r="A86" s="15" t="s">
        <v>96</v>
      </c>
      <c r="B86" s="57"/>
      <c r="C86" s="70"/>
      <c r="D86" s="69"/>
      <c r="E86" s="87"/>
      <c r="F86" s="92"/>
      <c r="G86" s="92"/>
      <c r="H86" s="17"/>
      <c r="I86" s="11"/>
      <c r="J86" s="11"/>
    </row>
    <row r="87" spans="1:10" s="38" customFormat="1" ht="13" x14ac:dyDescent="0.3">
      <c r="A87" s="29" t="s">
        <v>32</v>
      </c>
      <c r="B87" s="94">
        <v>14014</v>
      </c>
      <c r="C87" s="129">
        <v>9835</v>
      </c>
      <c r="D87" s="128">
        <v>5249</v>
      </c>
      <c r="E87" s="88">
        <v>3461</v>
      </c>
      <c r="F87" s="92">
        <v>2361</v>
      </c>
      <c r="G87" s="92">
        <f t="shared" ref="G87:G88" si="35">(D87/C87)*F87</f>
        <v>1260.0802236908999</v>
      </c>
      <c r="H87" s="32">
        <f>(E87-B87)/B87</f>
        <v>-0.75303268160411019</v>
      </c>
      <c r="I87" s="33">
        <f t="shared" ref="I87" si="36">(F87-C87)/C87</f>
        <v>-0.75993899339095072</v>
      </c>
      <c r="J87" s="33">
        <f t="shared" ref="J87" si="37">(G87-D87)/D87</f>
        <v>-0.75993899339095072</v>
      </c>
    </row>
    <row r="88" spans="1:10" s="37" customFormat="1" ht="13" x14ac:dyDescent="0.3">
      <c r="A88" s="29" t="s">
        <v>33</v>
      </c>
      <c r="B88" s="133">
        <v>70254</v>
      </c>
      <c r="C88" s="127">
        <v>62024</v>
      </c>
      <c r="D88" s="130">
        <v>6758</v>
      </c>
      <c r="E88" s="88">
        <v>48034</v>
      </c>
      <c r="F88" s="92">
        <v>43416</v>
      </c>
      <c r="G88" s="92">
        <f t="shared" si="35"/>
        <v>4730.5128337417773</v>
      </c>
      <c r="H88" s="32">
        <f>(E88-B88)/B88</f>
        <v>-0.3162809235061349</v>
      </c>
      <c r="I88" s="33">
        <f t="shared" ref="I88" si="38">(F88-C88)/C88</f>
        <v>-0.30001289823294208</v>
      </c>
      <c r="J88" s="33">
        <f t="shared" ref="J88" si="39">(G88-D88)/D88</f>
        <v>-0.30001289823294208</v>
      </c>
    </row>
    <row r="89" spans="1:10" s="37" customFormat="1" ht="13" x14ac:dyDescent="0.3">
      <c r="A89" s="12"/>
      <c r="B89" s="102"/>
      <c r="C89" s="70"/>
      <c r="D89" s="68"/>
      <c r="E89" s="87"/>
      <c r="F89" s="92"/>
      <c r="G89" s="92"/>
      <c r="H89" s="32"/>
      <c r="I89" s="33"/>
      <c r="J89" s="33"/>
    </row>
    <row r="90" spans="1:10" s="37" customFormat="1" ht="13" x14ac:dyDescent="0.3">
      <c r="A90" s="15" t="s">
        <v>78</v>
      </c>
      <c r="B90" s="57"/>
      <c r="C90" s="67"/>
      <c r="D90" s="68"/>
      <c r="E90" s="87"/>
      <c r="F90" s="92"/>
      <c r="G90" s="92"/>
      <c r="H90" s="32"/>
      <c r="I90" s="33"/>
      <c r="J90" s="33"/>
    </row>
    <row r="91" spans="1:10" s="37" customFormat="1" ht="13" x14ac:dyDescent="0.3">
      <c r="A91" s="21" t="s">
        <v>46</v>
      </c>
      <c r="B91" s="94">
        <v>101023</v>
      </c>
      <c r="C91" s="127">
        <v>98940</v>
      </c>
      <c r="D91" s="130">
        <v>95295</v>
      </c>
      <c r="E91" s="88">
        <v>23125</v>
      </c>
      <c r="F91" s="92">
        <v>22464</v>
      </c>
      <c r="G91" s="92">
        <v>21636</v>
      </c>
      <c r="H91" s="32">
        <f>(E91-B91)/B91</f>
        <v>-0.77109173158587652</v>
      </c>
      <c r="I91" s="33">
        <f>(F91-C91)/C91</f>
        <v>-0.77295330503335358</v>
      </c>
      <c r="J91" s="33">
        <f>(G91-D91)/D91</f>
        <v>-0.77295765779946479</v>
      </c>
    </row>
    <row r="92" spans="1:10" s="37" customFormat="1" ht="13" x14ac:dyDescent="0.3">
      <c r="A92" s="12"/>
      <c r="B92" s="60"/>
      <c r="C92" s="62"/>
      <c r="D92" s="63"/>
      <c r="E92" s="89"/>
      <c r="F92" s="92"/>
      <c r="G92" s="92"/>
      <c r="H92" s="27"/>
      <c r="I92" s="19"/>
      <c r="J92" s="19"/>
    </row>
    <row r="93" spans="1:10" s="37" customFormat="1" ht="13" x14ac:dyDescent="0.3">
      <c r="A93" s="15" t="s">
        <v>34</v>
      </c>
      <c r="B93" s="71"/>
      <c r="C93" s="62"/>
      <c r="D93" s="63"/>
      <c r="E93" s="87"/>
      <c r="F93" s="92"/>
      <c r="G93" s="92"/>
      <c r="H93" s="12"/>
      <c r="I93" s="19"/>
      <c r="J93" s="19"/>
    </row>
    <row r="94" spans="1:10" s="37" customFormat="1" ht="13" x14ac:dyDescent="0.3">
      <c r="A94" s="12" t="s">
        <v>35</v>
      </c>
      <c r="B94" s="124">
        <v>19152</v>
      </c>
      <c r="C94" s="131">
        <v>17934</v>
      </c>
      <c r="D94" s="132">
        <v>4700</v>
      </c>
      <c r="E94" s="88">
        <v>5745</v>
      </c>
      <c r="F94" s="92">
        <v>5380</v>
      </c>
      <c r="G94" s="92">
        <v>1410</v>
      </c>
      <c r="H94" s="32">
        <f>(E94-B94)/B94</f>
        <v>-0.70003132832080206</v>
      </c>
      <c r="I94" s="33">
        <f>(F94-C94)/C94</f>
        <v>-0.70001115200178432</v>
      </c>
      <c r="J94" s="33">
        <f>(G94-D94)/D94</f>
        <v>-0.7</v>
      </c>
    </row>
    <row r="95" spans="1:10" s="37" customFormat="1" ht="13" x14ac:dyDescent="0.3">
      <c r="A95" s="12"/>
      <c r="B95" s="64"/>
      <c r="C95" s="62"/>
      <c r="D95" s="63"/>
      <c r="E95" s="88"/>
      <c r="F95" s="92"/>
      <c r="G95" s="92"/>
      <c r="H95" s="16"/>
      <c r="I95" s="19"/>
      <c r="J95" s="19"/>
    </row>
    <row r="96" spans="1:10" s="38" customFormat="1" ht="13" x14ac:dyDescent="0.3">
      <c r="A96" s="30" t="s">
        <v>70</v>
      </c>
      <c r="B96" s="71"/>
      <c r="C96" s="70"/>
      <c r="D96" s="69"/>
      <c r="E96" s="88"/>
      <c r="F96" s="92"/>
      <c r="G96" s="92"/>
      <c r="H96" s="29"/>
      <c r="I96" s="19"/>
      <c r="J96" s="156"/>
    </row>
    <row r="97" spans="1:10" s="196" customFormat="1" ht="13.5" thickBot="1" x14ac:dyDescent="0.35">
      <c r="A97" s="29" t="s">
        <v>36</v>
      </c>
      <c r="B97" s="95"/>
      <c r="C97" s="127">
        <v>2600</v>
      </c>
      <c r="D97" s="130">
        <v>2081</v>
      </c>
      <c r="E97" s="202"/>
      <c r="F97" s="92">
        <v>2500</v>
      </c>
      <c r="G97" s="92">
        <v>2000</v>
      </c>
      <c r="H97" s="95"/>
      <c r="I97" s="33">
        <f>(F97-C97)/C97</f>
        <v>-3.8461538461538464E-2</v>
      </c>
      <c r="J97" s="33">
        <f>(G97-D97)/D97</f>
        <v>-3.8923594425756845E-2</v>
      </c>
    </row>
    <row r="98" spans="1:10" s="38" customFormat="1" ht="13" x14ac:dyDescent="0.3">
      <c r="A98" s="29"/>
      <c r="B98" s="64"/>
      <c r="C98" s="125"/>
      <c r="D98" s="140"/>
      <c r="E98" s="89"/>
      <c r="F98" s="92"/>
      <c r="G98" s="92"/>
      <c r="H98" s="27"/>
      <c r="I98" s="33"/>
      <c r="J98" s="33"/>
    </row>
    <row r="99" spans="1:10" s="38" customFormat="1" ht="13" x14ac:dyDescent="0.3">
      <c r="A99" s="30" t="s">
        <v>75</v>
      </c>
      <c r="B99" s="64"/>
      <c r="C99" s="125"/>
      <c r="D99" s="140"/>
      <c r="E99" s="214" t="s">
        <v>77</v>
      </c>
      <c r="F99" s="215"/>
      <c r="G99" s="215"/>
      <c r="H99" s="195"/>
      <c r="I99" s="33"/>
      <c r="J99" s="33"/>
    </row>
    <row r="100" spans="1:10" s="37" customFormat="1" ht="14.65" customHeight="1" thickBot="1" x14ac:dyDescent="0.35">
      <c r="A100" s="105" t="s">
        <v>76</v>
      </c>
      <c r="B100" s="95"/>
      <c r="C100" s="66">
        <v>3000</v>
      </c>
      <c r="D100" s="72">
        <v>2571</v>
      </c>
      <c r="E100" s="137"/>
      <c r="F100" s="92">
        <v>0</v>
      </c>
      <c r="G100" s="92">
        <v>0</v>
      </c>
      <c r="H100" s="95"/>
      <c r="I100" s="33">
        <f>(F100-C100)/C100</f>
        <v>-1</v>
      </c>
      <c r="J100" s="33">
        <f>(G100-D100)/D100</f>
        <v>-1</v>
      </c>
    </row>
    <row r="101" spans="1:10" s="37" customFormat="1" ht="13.5" thickBot="1" x14ac:dyDescent="0.35">
      <c r="A101" s="2"/>
      <c r="B101" s="65"/>
      <c r="C101" s="175"/>
      <c r="D101" s="72"/>
      <c r="E101" s="106"/>
      <c r="F101" s="111"/>
      <c r="G101" s="111"/>
      <c r="H101" s="44"/>
      <c r="I101" s="45"/>
      <c r="J101" s="46"/>
    </row>
    <row r="102" spans="1:10" s="37" customFormat="1" ht="13.5" thickBot="1" x14ac:dyDescent="0.35">
      <c r="A102" s="2"/>
      <c r="B102" s="228">
        <v>2021</v>
      </c>
      <c r="C102" s="229"/>
      <c r="D102" s="230"/>
      <c r="E102" s="231">
        <v>2022</v>
      </c>
      <c r="F102" s="231"/>
      <c r="G102" s="231"/>
      <c r="H102" s="222" t="s">
        <v>58</v>
      </c>
      <c r="I102" s="223"/>
      <c r="J102" s="224"/>
    </row>
    <row r="103" spans="1:10" s="37" customFormat="1" ht="13" x14ac:dyDescent="0.3">
      <c r="A103" s="104" t="s">
        <v>0</v>
      </c>
      <c r="B103" s="96" t="s">
        <v>1</v>
      </c>
      <c r="C103" s="97" t="s">
        <v>2</v>
      </c>
      <c r="D103" s="108" t="s">
        <v>3</v>
      </c>
      <c r="E103" s="86" t="s">
        <v>1</v>
      </c>
      <c r="F103" s="117" t="s">
        <v>2</v>
      </c>
      <c r="G103" s="117" t="s">
        <v>3</v>
      </c>
      <c r="H103" s="4" t="s">
        <v>1</v>
      </c>
      <c r="I103" s="5" t="s">
        <v>2</v>
      </c>
      <c r="J103" s="6" t="s">
        <v>3</v>
      </c>
    </row>
    <row r="104" spans="1:10" s="37" customFormat="1" ht="13" x14ac:dyDescent="0.3">
      <c r="A104" s="12"/>
      <c r="B104" s="57"/>
      <c r="C104" s="99" t="s">
        <v>4</v>
      </c>
      <c r="D104" s="109" t="s">
        <v>5</v>
      </c>
      <c r="E104" s="87"/>
      <c r="F104" s="119" t="s">
        <v>4</v>
      </c>
      <c r="G104" s="119" t="s">
        <v>5</v>
      </c>
      <c r="H104" s="8"/>
      <c r="I104" s="9" t="s">
        <v>4</v>
      </c>
      <c r="J104" s="10" t="s">
        <v>5</v>
      </c>
    </row>
    <row r="105" spans="1:10" s="37" customFormat="1" ht="13" x14ac:dyDescent="0.3">
      <c r="A105" s="12"/>
      <c r="B105" s="135"/>
      <c r="C105" s="99" t="s">
        <v>6</v>
      </c>
      <c r="D105" s="69"/>
      <c r="E105" s="107"/>
      <c r="F105" s="119" t="s">
        <v>6</v>
      </c>
      <c r="G105" s="88"/>
      <c r="H105" s="13"/>
      <c r="I105" s="9" t="s">
        <v>6</v>
      </c>
      <c r="J105" s="14"/>
    </row>
    <row r="106" spans="1:10" s="37" customFormat="1" ht="13.5" thickBot="1" x14ac:dyDescent="0.35">
      <c r="A106" s="23" t="s">
        <v>7</v>
      </c>
      <c r="B106" s="100"/>
      <c r="C106" s="101"/>
      <c r="D106" s="110"/>
      <c r="E106" s="91"/>
      <c r="F106" s="120"/>
      <c r="G106" s="111"/>
      <c r="H106" s="225"/>
      <c r="I106" s="226"/>
      <c r="J106" s="227"/>
    </row>
    <row r="107" spans="1:10" s="37" customFormat="1" ht="13" x14ac:dyDescent="0.3">
      <c r="A107" s="15" t="s">
        <v>37</v>
      </c>
      <c r="B107" s="96"/>
      <c r="C107" s="138"/>
      <c r="D107" s="139"/>
      <c r="E107" s="87"/>
      <c r="F107" s="88"/>
      <c r="G107" s="88"/>
      <c r="H107" s="113"/>
      <c r="I107" s="114"/>
      <c r="J107" s="115"/>
    </row>
    <row r="108" spans="1:10" s="37" customFormat="1" ht="13" x14ac:dyDescent="0.3">
      <c r="A108" s="12" t="s">
        <v>87</v>
      </c>
      <c r="B108" s="133">
        <v>11972</v>
      </c>
      <c r="C108" s="129">
        <v>1644</v>
      </c>
      <c r="D108" s="128">
        <v>688</v>
      </c>
      <c r="E108" s="92">
        <v>4789</v>
      </c>
      <c r="F108" s="92">
        <v>619</v>
      </c>
      <c r="G108" s="92">
        <v>259</v>
      </c>
      <c r="H108" s="32">
        <f>(E108-B108)/B108</f>
        <v>-0.59998329435349151</v>
      </c>
      <c r="I108" s="33">
        <f>(F108-C108)/C108</f>
        <v>-0.62347931873479323</v>
      </c>
      <c r="J108" s="33">
        <f>(G108-D108)/D108</f>
        <v>-0.62354651162790697</v>
      </c>
    </row>
    <row r="109" spans="1:10" s="37" customFormat="1" ht="13" x14ac:dyDescent="0.3">
      <c r="A109" s="29" t="s">
        <v>36</v>
      </c>
      <c r="B109" s="22"/>
      <c r="C109" s="127">
        <v>1000</v>
      </c>
      <c r="D109" s="130">
        <v>935</v>
      </c>
      <c r="E109" s="203"/>
      <c r="F109" s="92">
        <v>1000</v>
      </c>
      <c r="G109" s="92">
        <f t="shared" ref="G109" si="40">(D109/C109)*F109</f>
        <v>935</v>
      </c>
      <c r="H109" s="22"/>
      <c r="I109" s="33">
        <f>(F109-C109)/C109</f>
        <v>0</v>
      </c>
      <c r="J109" s="34">
        <f>(G109-D109)/D109</f>
        <v>0</v>
      </c>
    </row>
    <row r="110" spans="1:10" s="37" customFormat="1" ht="13" x14ac:dyDescent="0.3">
      <c r="A110" s="12"/>
      <c r="B110" s="57"/>
      <c r="C110" s="59"/>
      <c r="D110" s="58"/>
      <c r="E110" s="87"/>
      <c r="F110" s="88"/>
      <c r="G110" s="92"/>
      <c r="H110" s="18"/>
      <c r="I110" s="19"/>
      <c r="J110" s="20"/>
    </row>
    <row r="111" spans="1:10" s="37" customFormat="1" ht="13" x14ac:dyDescent="0.3">
      <c r="A111" s="15" t="s">
        <v>91</v>
      </c>
      <c r="B111" s="57"/>
      <c r="C111" s="59"/>
      <c r="D111" s="58"/>
      <c r="E111" s="87"/>
      <c r="F111" s="88"/>
      <c r="G111" s="92"/>
      <c r="H111" s="18"/>
      <c r="I111" s="19"/>
      <c r="J111" s="20"/>
    </row>
    <row r="112" spans="1:10" s="38" customFormat="1" ht="13" x14ac:dyDescent="0.3">
      <c r="A112" s="29" t="s">
        <v>62</v>
      </c>
      <c r="B112" s="133">
        <v>5848</v>
      </c>
      <c r="C112" s="129">
        <v>4568</v>
      </c>
      <c r="D112" s="128">
        <v>846</v>
      </c>
      <c r="E112" s="92">
        <v>1408</v>
      </c>
      <c r="F112" s="92">
        <v>1136</v>
      </c>
      <c r="G112" s="92">
        <v>211</v>
      </c>
      <c r="H112" s="32">
        <f>(E112-B112)/B112</f>
        <v>-0.75923392612859097</v>
      </c>
      <c r="I112" s="33">
        <f>(F112-C112)/C112</f>
        <v>-0.75131348511383533</v>
      </c>
      <c r="J112" s="33">
        <f>(G112-D112)/D112</f>
        <v>-0.75059101654846339</v>
      </c>
    </row>
    <row r="113" spans="1:10" s="37" customFormat="1" ht="13" x14ac:dyDescent="0.3">
      <c r="A113" s="12"/>
      <c r="B113" s="64"/>
      <c r="C113" s="59"/>
      <c r="D113" s="69"/>
      <c r="E113" s="88"/>
      <c r="F113" s="88"/>
      <c r="G113" s="92"/>
      <c r="H113" s="18"/>
      <c r="I113" s="19"/>
      <c r="J113" s="20"/>
    </row>
    <row r="114" spans="1:10" s="37" customFormat="1" ht="13" x14ac:dyDescent="0.3">
      <c r="A114" s="15" t="s">
        <v>80</v>
      </c>
      <c r="B114" s="57"/>
      <c r="C114" s="59"/>
      <c r="D114" s="58"/>
      <c r="E114" s="87"/>
      <c r="F114" s="88"/>
      <c r="G114" s="92"/>
      <c r="H114" s="18"/>
      <c r="I114" s="19"/>
      <c r="J114" s="20"/>
    </row>
    <row r="115" spans="1:10" s="38" customFormat="1" ht="13" x14ac:dyDescent="0.3">
      <c r="A115" s="29" t="s">
        <v>62</v>
      </c>
      <c r="B115" s="133">
        <v>2587</v>
      </c>
      <c r="C115" s="129">
        <v>97</v>
      </c>
      <c r="D115" s="40">
        <v>7</v>
      </c>
      <c r="E115" s="92">
        <v>647</v>
      </c>
      <c r="F115" s="92">
        <v>24</v>
      </c>
      <c r="G115" s="92">
        <v>2</v>
      </c>
      <c r="H115" s="32">
        <f>(E115-B115)/B115</f>
        <v>-0.74990336296868965</v>
      </c>
      <c r="I115" s="33">
        <f>(F115-C115)/C115</f>
        <v>-0.75257731958762886</v>
      </c>
      <c r="J115" s="33">
        <f>(G115-D115)/D115</f>
        <v>-0.7142857142857143</v>
      </c>
    </row>
    <row r="116" spans="1:10" s="37" customFormat="1" ht="13" x14ac:dyDescent="0.3">
      <c r="A116" s="12"/>
      <c r="B116" s="133"/>
      <c r="C116" s="129"/>
      <c r="D116" s="128"/>
      <c r="E116" s="92"/>
      <c r="F116" s="92"/>
      <c r="G116" s="92"/>
      <c r="H116" s="18"/>
      <c r="I116" s="19"/>
      <c r="J116" s="20"/>
    </row>
    <row r="117" spans="1:10" s="37" customFormat="1" ht="13" x14ac:dyDescent="0.3">
      <c r="A117" s="15" t="s">
        <v>92</v>
      </c>
      <c r="B117" s="94"/>
      <c r="C117" s="129"/>
      <c r="D117" s="128"/>
      <c r="E117" s="92"/>
      <c r="F117" s="92"/>
      <c r="G117" s="92"/>
      <c r="H117" s="18"/>
      <c r="I117" s="19"/>
      <c r="J117" s="20"/>
    </row>
    <row r="118" spans="1:10" s="37" customFormat="1" ht="13" x14ac:dyDescent="0.3">
      <c r="A118" s="12" t="s">
        <v>62</v>
      </c>
      <c r="B118" s="133">
        <v>1650</v>
      </c>
      <c r="C118" s="129">
        <v>540</v>
      </c>
      <c r="D118" s="128">
        <v>10</v>
      </c>
      <c r="E118" s="92">
        <v>826</v>
      </c>
      <c r="F118" s="92">
        <v>267</v>
      </c>
      <c r="G118" s="92">
        <v>5</v>
      </c>
      <c r="H118" s="32">
        <f t="shared" ref="H118:J119" si="41">(E118-B118)/B118</f>
        <v>-0.49939393939393939</v>
      </c>
      <c r="I118" s="33">
        <f t="shared" si="41"/>
        <v>-0.50555555555555554</v>
      </c>
      <c r="J118" s="33">
        <f t="shared" si="41"/>
        <v>-0.5</v>
      </c>
    </row>
    <row r="119" spans="1:10" s="38" customFormat="1" ht="13" x14ac:dyDescent="0.3">
      <c r="A119" s="28" t="s">
        <v>45</v>
      </c>
      <c r="B119" s="41">
        <v>45</v>
      </c>
      <c r="C119" s="39">
        <v>45</v>
      </c>
      <c r="D119" s="40">
        <v>35</v>
      </c>
      <c r="E119" s="92">
        <v>11</v>
      </c>
      <c r="F119" s="92">
        <v>11</v>
      </c>
      <c r="G119" s="92">
        <v>8</v>
      </c>
      <c r="H119" s="32">
        <f t="shared" si="41"/>
        <v>-0.75555555555555554</v>
      </c>
      <c r="I119" s="33">
        <f t="shared" si="41"/>
        <v>-0.75555555555555554</v>
      </c>
      <c r="J119" s="33">
        <f t="shared" si="41"/>
        <v>-0.77142857142857146</v>
      </c>
    </row>
    <row r="120" spans="1:10" s="37" customFormat="1" ht="13" x14ac:dyDescent="0.3">
      <c r="A120" s="12"/>
      <c r="B120" s="94"/>
      <c r="C120" s="129"/>
      <c r="D120" s="128"/>
      <c r="E120" s="92"/>
      <c r="F120" s="92"/>
      <c r="G120" s="92"/>
      <c r="H120" s="18"/>
      <c r="I120" s="19"/>
      <c r="J120" s="20"/>
    </row>
    <row r="121" spans="1:10" s="37" customFormat="1" ht="13" x14ac:dyDescent="0.3">
      <c r="A121" s="15" t="s">
        <v>83</v>
      </c>
      <c r="B121" s="94"/>
      <c r="C121" s="129"/>
      <c r="D121" s="128"/>
      <c r="E121" s="92"/>
      <c r="F121" s="92"/>
      <c r="G121" s="92"/>
      <c r="H121" s="18"/>
      <c r="I121" s="19"/>
      <c r="J121" s="20"/>
    </row>
    <row r="122" spans="1:10" s="37" customFormat="1" ht="13" x14ac:dyDescent="0.3">
      <c r="A122" s="12" t="s">
        <v>62</v>
      </c>
      <c r="B122" s="133">
        <v>5428</v>
      </c>
      <c r="C122" s="129">
        <v>1952</v>
      </c>
      <c r="D122" s="128">
        <v>748</v>
      </c>
      <c r="E122" s="92">
        <v>1357</v>
      </c>
      <c r="F122" s="92">
        <v>482</v>
      </c>
      <c r="G122" s="92"/>
      <c r="H122" s="32">
        <f>(E122-B122)/B122</f>
        <v>-0.75</v>
      </c>
      <c r="I122" s="33">
        <f>(F122-C122)/C122</f>
        <v>-0.75307377049180324</v>
      </c>
      <c r="J122" s="33">
        <f>(G122-D122)/D122</f>
        <v>-1</v>
      </c>
    </row>
    <row r="123" spans="1:10" s="37" customFormat="1" ht="13" x14ac:dyDescent="0.3">
      <c r="A123" s="12"/>
      <c r="B123" s="57"/>
      <c r="C123" s="62"/>
      <c r="D123" s="63"/>
      <c r="E123" s="87"/>
      <c r="F123" s="90"/>
      <c r="G123" s="92"/>
      <c r="H123" s="18"/>
      <c r="I123" s="19"/>
      <c r="J123" s="20"/>
    </row>
    <row r="124" spans="1:10" s="37" customFormat="1" ht="13" x14ac:dyDescent="0.3">
      <c r="A124" s="15" t="s">
        <v>79</v>
      </c>
      <c r="B124" s="57"/>
      <c r="C124" s="62"/>
      <c r="D124" s="63"/>
      <c r="E124" s="87"/>
      <c r="F124" s="90"/>
      <c r="G124" s="92"/>
      <c r="H124" s="18"/>
      <c r="I124" s="19"/>
      <c r="J124" s="20"/>
    </row>
    <row r="125" spans="1:10" s="37" customFormat="1" ht="13" x14ac:dyDescent="0.3">
      <c r="A125" s="28" t="s">
        <v>48</v>
      </c>
      <c r="B125" s="150">
        <v>809</v>
      </c>
      <c r="C125" s="129">
        <v>796</v>
      </c>
      <c r="D125" s="128">
        <v>717</v>
      </c>
      <c r="E125" s="87">
        <v>202</v>
      </c>
      <c r="F125" s="92">
        <v>199</v>
      </c>
      <c r="G125" s="92">
        <v>179</v>
      </c>
      <c r="H125" s="32">
        <f>(E125-B125)/B125</f>
        <v>-0.75030902348578488</v>
      </c>
      <c r="I125" s="33">
        <f>(F125-C125)/C125</f>
        <v>-0.75</v>
      </c>
      <c r="J125" s="34">
        <f>(G125-D125)/D125</f>
        <v>-0.75034867503486746</v>
      </c>
    </row>
    <row r="126" spans="1:10" s="37" customFormat="1" ht="13" x14ac:dyDescent="0.3">
      <c r="A126" s="29"/>
      <c r="B126" s="57"/>
      <c r="C126" s="129"/>
      <c r="D126" s="128"/>
      <c r="E126" s="87"/>
      <c r="F126" s="118"/>
      <c r="G126" s="92"/>
      <c r="H126" s="18"/>
      <c r="I126" s="19"/>
      <c r="J126" s="20"/>
    </row>
    <row r="127" spans="1:10" s="37" customFormat="1" ht="13" x14ac:dyDescent="0.3">
      <c r="A127" s="30" t="s">
        <v>39</v>
      </c>
      <c r="B127" s="57"/>
      <c r="C127" s="129"/>
      <c r="D127" s="128"/>
      <c r="E127" s="87"/>
      <c r="F127" s="118"/>
      <c r="G127" s="92"/>
      <c r="H127" s="18"/>
      <c r="I127" s="19"/>
      <c r="J127" s="20"/>
    </row>
    <row r="128" spans="1:10" s="37" customFormat="1" ht="13" x14ac:dyDescent="0.3">
      <c r="A128" s="29" t="s">
        <v>87</v>
      </c>
      <c r="B128" s="22"/>
      <c r="C128" s="39">
        <v>87</v>
      </c>
      <c r="D128" s="40">
        <v>40</v>
      </c>
      <c r="E128" s="93"/>
      <c r="F128" s="92">
        <v>37</v>
      </c>
      <c r="G128" s="92">
        <v>17</v>
      </c>
      <c r="H128" s="22"/>
      <c r="I128" s="33">
        <f t="shared" ref="I128:J130" si="42">(F128-C128)/C128</f>
        <v>-0.57471264367816088</v>
      </c>
      <c r="J128" s="34">
        <f t="shared" si="42"/>
        <v>-0.57499999999999996</v>
      </c>
    </row>
    <row r="129" spans="1:10" s="37" customFormat="1" ht="13" x14ac:dyDescent="0.3">
      <c r="A129" s="28" t="s">
        <v>55</v>
      </c>
      <c r="B129" s="22"/>
      <c r="C129" s="39">
        <v>8</v>
      </c>
      <c r="D129" s="40">
        <v>4</v>
      </c>
      <c r="E129" s="93"/>
      <c r="F129" s="92"/>
      <c r="G129" s="92"/>
      <c r="H129" s="22"/>
      <c r="I129" s="33">
        <f t="shared" si="42"/>
        <v>-1</v>
      </c>
      <c r="J129" s="34">
        <f t="shared" si="42"/>
        <v>-1</v>
      </c>
    </row>
    <row r="130" spans="1:10" s="38" customFormat="1" ht="13" x14ac:dyDescent="0.3">
      <c r="A130" s="29" t="s">
        <v>40</v>
      </c>
      <c r="B130" s="22"/>
      <c r="C130" s="136">
        <v>75</v>
      </c>
      <c r="D130" s="134">
        <v>75</v>
      </c>
      <c r="E130" s="93"/>
      <c r="F130" s="92">
        <v>50</v>
      </c>
      <c r="G130" s="92">
        <f t="shared" ref="G130:G138" si="43">(D130/C130)*F130</f>
        <v>50</v>
      </c>
      <c r="H130" s="22"/>
      <c r="I130" s="33">
        <f t="shared" si="42"/>
        <v>-0.33333333333333331</v>
      </c>
      <c r="J130" s="34">
        <f t="shared" si="42"/>
        <v>-0.33333333333333331</v>
      </c>
    </row>
    <row r="131" spans="1:10" s="37" customFormat="1" ht="13" x14ac:dyDescent="0.3">
      <c r="A131" s="15"/>
      <c r="B131" s="57"/>
      <c r="C131" s="131"/>
      <c r="D131" s="130"/>
      <c r="E131" s="121"/>
      <c r="F131" s="118"/>
      <c r="G131" s="92"/>
      <c r="H131" s="12"/>
      <c r="I131" s="19"/>
      <c r="J131" s="20"/>
    </row>
    <row r="132" spans="1:10" s="37" customFormat="1" ht="13" x14ac:dyDescent="0.3">
      <c r="A132" s="30" t="s">
        <v>41</v>
      </c>
      <c r="B132" s="57"/>
      <c r="C132" s="129"/>
      <c r="D132" s="128"/>
      <c r="E132" s="87"/>
      <c r="F132" s="118"/>
      <c r="G132" s="92"/>
      <c r="H132" s="116"/>
      <c r="I132" s="19"/>
      <c r="J132" s="20"/>
    </row>
    <row r="133" spans="1:10" s="37" customFormat="1" ht="13" x14ac:dyDescent="0.3">
      <c r="A133" s="29" t="s">
        <v>85</v>
      </c>
      <c r="B133" s="57">
        <v>43</v>
      </c>
      <c r="C133" s="136">
        <v>33</v>
      </c>
      <c r="D133" s="134">
        <v>9</v>
      </c>
      <c r="E133" s="87">
        <v>11</v>
      </c>
      <c r="F133" s="92">
        <v>8</v>
      </c>
      <c r="G133" s="92">
        <v>2</v>
      </c>
      <c r="H133" s="32">
        <f>(E133-B133)/B133</f>
        <v>-0.7441860465116279</v>
      </c>
      <c r="I133" s="33">
        <f>(F133-C133)/C133</f>
        <v>-0.75757575757575757</v>
      </c>
      <c r="J133" s="33">
        <f>(G133-D133)/D133</f>
        <v>-0.77777777777777779</v>
      </c>
    </row>
    <row r="134" spans="1:10" s="38" customFormat="1" ht="13" x14ac:dyDescent="0.3">
      <c r="A134" s="29" t="s">
        <v>86</v>
      </c>
      <c r="B134" s="57">
        <v>175</v>
      </c>
      <c r="C134" s="39">
        <v>162</v>
      </c>
      <c r="D134" s="40">
        <v>97</v>
      </c>
      <c r="E134" s="87">
        <v>44</v>
      </c>
      <c r="F134" s="92">
        <v>41</v>
      </c>
      <c r="G134" s="92">
        <v>24</v>
      </c>
      <c r="H134" s="32">
        <f t="shared" ref="H134:H135" si="44">(E134-B134)/B134</f>
        <v>-0.74857142857142855</v>
      </c>
      <c r="I134" s="33">
        <f t="shared" ref="I134:I135" si="45">(F134-C134)/C134</f>
        <v>-0.74691358024691357</v>
      </c>
      <c r="J134" s="33">
        <f t="shared" ref="J134:J135" si="46">(G134-D134)/D134</f>
        <v>-0.75257731958762886</v>
      </c>
    </row>
    <row r="135" spans="1:10" s="37" customFormat="1" ht="13" x14ac:dyDescent="0.3">
      <c r="A135" s="29" t="s">
        <v>87</v>
      </c>
      <c r="B135" s="57">
        <v>3813</v>
      </c>
      <c r="C135" s="129">
        <v>3004</v>
      </c>
      <c r="D135" s="128">
        <v>351</v>
      </c>
      <c r="E135" s="87">
        <v>953</v>
      </c>
      <c r="F135" s="92">
        <v>199</v>
      </c>
      <c r="G135" s="92">
        <v>86</v>
      </c>
      <c r="H135" s="32">
        <f t="shared" si="44"/>
        <v>-0.7500655651717808</v>
      </c>
      <c r="I135" s="33">
        <f t="shared" si="45"/>
        <v>-0.93375499334221035</v>
      </c>
      <c r="J135" s="33">
        <f t="shared" si="46"/>
        <v>-0.75498575498575493</v>
      </c>
    </row>
    <row r="136" spans="1:10" s="37" customFormat="1" ht="13" x14ac:dyDescent="0.3">
      <c r="A136" s="29" t="s">
        <v>88</v>
      </c>
      <c r="B136" s="57">
        <v>32</v>
      </c>
      <c r="C136" s="39">
        <v>26</v>
      </c>
      <c r="D136" s="40">
        <v>6</v>
      </c>
      <c r="E136" s="87">
        <v>7</v>
      </c>
      <c r="F136" s="92">
        <v>5</v>
      </c>
      <c r="G136" s="92">
        <v>1</v>
      </c>
      <c r="H136" s="32">
        <f t="shared" ref="H136:H137" si="47">(E136-B136)/B136</f>
        <v>-0.78125</v>
      </c>
      <c r="I136" s="33">
        <f t="shared" ref="I136:I137" si="48">(F136-C136)/C136</f>
        <v>-0.80769230769230771</v>
      </c>
      <c r="J136" s="33">
        <f t="shared" ref="J136:J137" si="49">(G136-D136)/D136</f>
        <v>-0.83333333333333337</v>
      </c>
    </row>
    <row r="137" spans="1:10" s="37" customFormat="1" ht="13" x14ac:dyDescent="0.3">
      <c r="A137" s="29" t="s">
        <v>89</v>
      </c>
      <c r="B137" s="57">
        <v>18356</v>
      </c>
      <c r="C137" s="129">
        <v>11687</v>
      </c>
      <c r="D137" s="40">
        <v>12</v>
      </c>
      <c r="E137" s="92">
        <v>4589</v>
      </c>
      <c r="F137" s="92">
        <v>2902</v>
      </c>
      <c r="G137" s="92">
        <v>3</v>
      </c>
      <c r="H137" s="32">
        <f t="shared" si="47"/>
        <v>-0.75</v>
      </c>
      <c r="I137" s="33">
        <f t="shared" si="48"/>
        <v>-0.75168991186788736</v>
      </c>
      <c r="J137" s="33">
        <f t="shared" si="49"/>
        <v>-0.75</v>
      </c>
    </row>
    <row r="138" spans="1:10" s="38" customFormat="1" ht="13" x14ac:dyDescent="0.3">
      <c r="A138" s="29" t="s">
        <v>31</v>
      </c>
      <c r="B138" s="22"/>
      <c r="C138" s="67">
        <v>900</v>
      </c>
      <c r="D138" s="128">
        <v>858</v>
      </c>
      <c r="E138" s="203"/>
      <c r="F138" s="92">
        <v>700</v>
      </c>
      <c r="G138" s="92">
        <f t="shared" si="43"/>
        <v>667.33333333333337</v>
      </c>
      <c r="H138" s="22"/>
      <c r="I138" s="33">
        <f t="shared" ref="I138" si="50">(F138-C138)/C138</f>
        <v>-0.22222222222222221</v>
      </c>
      <c r="J138" s="33">
        <f t="shared" ref="J138" si="51">(G138-D138)/D138</f>
        <v>-0.22222222222222218</v>
      </c>
    </row>
    <row r="139" spans="1:10" s="37" customFormat="1" ht="13" x14ac:dyDescent="0.3">
      <c r="A139" s="30"/>
      <c r="B139" s="57"/>
      <c r="C139" s="62"/>
      <c r="D139" s="68"/>
      <c r="E139" s="88"/>
      <c r="F139" s="90"/>
      <c r="G139" s="92"/>
      <c r="H139" s="29"/>
      <c r="I139" s="33"/>
      <c r="J139" s="34"/>
    </row>
    <row r="140" spans="1:10" s="37" customFormat="1" ht="13" x14ac:dyDescent="0.3">
      <c r="A140" s="30" t="s">
        <v>93</v>
      </c>
      <c r="B140" s="57"/>
      <c r="C140" s="70"/>
      <c r="D140" s="69"/>
      <c r="E140" s="87"/>
      <c r="F140" s="88"/>
      <c r="G140" s="92"/>
      <c r="H140" s="12"/>
      <c r="I140" s="11"/>
      <c r="J140" s="14"/>
    </row>
    <row r="141" spans="1:10" s="37" customFormat="1" ht="13" x14ac:dyDescent="0.3">
      <c r="A141" s="29" t="s">
        <v>42</v>
      </c>
      <c r="B141" s="57">
        <v>2571</v>
      </c>
      <c r="C141" s="129">
        <v>703</v>
      </c>
      <c r="D141" s="40">
        <v>29</v>
      </c>
      <c r="E141" s="92">
        <v>643</v>
      </c>
      <c r="F141" s="92">
        <v>176</v>
      </c>
      <c r="G141" s="92">
        <v>7</v>
      </c>
      <c r="H141" s="32">
        <f t="shared" ref="H141" si="52">(E141-B141)/B141</f>
        <v>-0.74990276157137303</v>
      </c>
      <c r="I141" s="33">
        <f t="shared" ref="I141" si="53">(F141-C141)/C141</f>
        <v>-0.74964438122332855</v>
      </c>
      <c r="J141" s="33">
        <f t="shared" ref="J141" si="54">(G141-D141)/D141</f>
        <v>-0.75862068965517238</v>
      </c>
    </row>
    <row r="142" spans="1:10" s="37" customFormat="1" ht="13.5" thickBot="1" x14ac:dyDescent="0.35">
      <c r="A142" s="29"/>
      <c r="B142" s="57"/>
      <c r="C142" s="59"/>
      <c r="D142" s="58"/>
      <c r="E142" s="87"/>
      <c r="F142" s="88"/>
      <c r="G142" s="92"/>
      <c r="H142" s="17"/>
      <c r="I142" s="19"/>
      <c r="J142" s="20"/>
    </row>
    <row r="143" spans="1:10" s="37" customFormat="1" ht="13" x14ac:dyDescent="0.3">
      <c r="A143" s="141" t="s">
        <v>43</v>
      </c>
      <c r="B143" s="145"/>
      <c r="C143" s="122"/>
      <c r="D143" s="123"/>
      <c r="E143" s="86"/>
      <c r="F143" s="112"/>
      <c r="G143" s="148"/>
      <c r="H143" s="113"/>
      <c r="I143" s="114"/>
      <c r="J143" s="115"/>
    </row>
    <row r="144" spans="1:10" s="37" customFormat="1" ht="13" x14ac:dyDescent="0.3">
      <c r="A144" s="142" t="s">
        <v>44</v>
      </c>
      <c r="B144" s="22"/>
      <c r="C144" s="36"/>
      <c r="D144" s="177"/>
      <c r="E144" s="93"/>
      <c r="F144" s="93"/>
      <c r="G144" s="147"/>
      <c r="H144" s="146"/>
      <c r="I144" s="93"/>
      <c r="J144" s="147"/>
    </row>
    <row r="145" spans="1:10" s="37" customFormat="1" ht="13" x14ac:dyDescent="0.3">
      <c r="A145" s="142" t="s">
        <v>56</v>
      </c>
      <c r="B145" s="22"/>
      <c r="C145" s="39">
        <v>5</v>
      </c>
      <c r="D145" s="40">
        <v>4.7300000000000004</v>
      </c>
      <c r="E145" s="93"/>
      <c r="F145" s="88">
        <v>5</v>
      </c>
      <c r="G145" s="174">
        <v>4.7300000000000004</v>
      </c>
      <c r="H145" s="22"/>
      <c r="I145" s="33">
        <f t="shared" ref="I145" si="55">(F145-C145)/C145</f>
        <v>0</v>
      </c>
      <c r="J145" s="34">
        <f t="shared" ref="J145" si="56">(G145-D145)/D145</f>
        <v>0</v>
      </c>
    </row>
    <row r="146" spans="1:10" s="37" customFormat="1" ht="13" x14ac:dyDescent="0.3">
      <c r="A146" s="142" t="s">
        <v>84</v>
      </c>
      <c r="B146" s="22"/>
      <c r="C146" s="39">
        <v>9</v>
      </c>
      <c r="D146" s="40">
        <v>1</v>
      </c>
      <c r="E146" s="93"/>
      <c r="F146" s="88">
        <v>9</v>
      </c>
      <c r="G146" s="92">
        <f t="shared" ref="G146" si="57">(D146/C146)*F146</f>
        <v>1</v>
      </c>
      <c r="H146" s="22"/>
      <c r="I146" s="33">
        <f t="shared" ref="I146:J147" si="58">(F146-C146)/C146</f>
        <v>0</v>
      </c>
      <c r="J146" s="34">
        <f t="shared" si="58"/>
        <v>0</v>
      </c>
    </row>
    <row r="147" spans="1:10" s="37" customFormat="1" ht="13.5" thickBot="1" x14ac:dyDescent="0.35">
      <c r="A147" s="184" t="s">
        <v>57</v>
      </c>
      <c r="B147" s="22"/>
      <c r="C147" s="39">
        <v>3</v>
      </c>
      <c r="D147" s="40">
        <v>1</v>
      </c>
      <c r="E147" s="93"/>
      <c r="F147" s="88">
        <v>4</v>
      </c>
      <c r="G147" s="174">
        <v>1.5</v>
      </c>
      <c r="H147" s="95"/>
      <c r="I147" s="157">
        <f t="shared" si="58"/>
        <v>0.33333333333333331</v>
      </c>
      <c r="J147" s="185">
        <f t="shared" si="58"/>
        <v>0.5</v>
      </c>
    </row>
    <row r="148" spans="1:10" s="38" customFormat="1" x14ac:dyDescent="0.25">
      <c r="B148" s="178"/>
      <c r="C148" s="122"/>
      <c r="D148" s="122"/>
      <c r="E148" s="180"/>
      <c r="F148" s="181"/>
      <c r="G148" s="182"/>
      <c r="H148" s="178"/>
      <c r="I148" s="122"/>
      <c r="J148" s="123"/>
    </row>
    <row r="149" spans="1:10" s="35" customFormat="1" ht="13.5" thickBot="1" x14ac:dyDescent="0.35">
      <c r="A149" s="23" t="s">
        <v>7</v>
      </c>
      <c r="B149" s="54"/>
      <c r="C149" s="55"/>
      <c r="D149" s="56"/>
      <c r="E149" s="83"/>
      <c r="F149" s="84"/>
      <c r="G149" s="183"/>
      <c r="H149" s="207"/>
      <c r="I149" s="207"/>
      <c r="J149" s="207"/>
    </row>
    <row r="150" spans="1:10" s="35" customFormat="1" ht="13" x14ac:dyDescent="0.3">
      <c r="A150" s="158" t="s">
        <v>63</v>
      </c>
      <c r="B150" s="1"/>
      <c r="C150" s="1"/>
      <c r="D150" s="1"/>
      <c r="E150" s="1"/>
      <c r="F150" s="1"/>
      <c r="G150" s="1"/>
      <c r="H150" s="1"/>
      <c r="I150" s="1"/>
      <c r="J150" s="1"/>
    </row>
    <row r="151" spans="1:10" s="35" customFormat="1" ht="13" thickBo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s="35" customFormat="1" ht="13" x14ac:dyDescent="0.3">
      <c r="A152" s="159" t="s">
        <v>8</v>
      </c>
      <c r="B152" s="160"/>
      <c r="C152" s="48"/>
      <c r="D152" s="161"/>
      <c r="E152" s="75"/>
      <c r="F152" s="117"/>
      <c r="G152" s="148"/>
      <c r="H152" s="25"/>
      <c r="I152" s="26"/>
      <c r="J152" s="154"/>
    </row>
    <row r="153" spans="1:10" s="35" customFormat="1" ht="13" x14ac:dyDescent="0.3">
      <c r="A153" s="162" t="s">
        <v>64</v>
      </c>
      <c r="B153" s="163">
        <v>4000</v>
      </c>
      <c r="C153" s="186">
        <v>4000</v>
      </c>
      <c r="D153" s="164">
        <v>1746</v>
      </c>
      <c r="E153" s="165">
        <v>489</v>
      </c>
      <c r="F153" s="88">
        <v>489</v>
      </c>
      <c r="G153" s="149">
        <v>214</v>
      </c>
      <c r="H153" s="32">
        <f t="shared" ref="H153" si="59">(E153-B153)/B153</f>
        <v>-0.87775000000000003</v>
      </c>
      <c r="I153" s="33">
        <f t="shared" ref="I153" si="60">(F153-C153)/C153</f>
        <v>-0.87775000000000003</v>
      </c>
      <c r="J153" s="34">
        <f t="shared" ref="J153" si="61">(G153-D153)/D153</f>
        <v>-0.87743413516609392</v>
      </c>
    </row>
    <row r="154" spans="1:10" s="35" customFormat="1" ht="13" x14ac:dyDescent="0.3">
      <c r="A154" s="7" t="s">
        <v>71</v>
      </c>
      <c r="B154" s="22"/>
      <c r="C154" s="187">
        <v>595</v>
      </c>
      <c r="D154" s="164">
        <v>137</v>
      </c>
      <c r="E154" s="146"/>
      <c r="F154" s="88">
        <v>595</v>
      </c>
      <c r="G154" s="149">
        <v>137</v>
      </c>
      <c r="H154" s="22"/>
      <c r="I154" s="33">
        <f t="shared" ref="I154" si="62">(F154-C154)/C154</f>
        <v>0</v>
      </c>
      <c r="J154" s="34">
        <f t="shared" ref="J154" si="63">(G154-D154)/D154</f>
        <v>0</v>
      </c>
    </row>
    <row r="155" spans="1:10" s="35" customFormat="1" ht="13" x14ac:dyDescent="0.3">
      <c r="A155" s="7"/>
      <c r="B155" s="167"/>
      <c r="C155" s="188"/>
      <c r="D155" s="168"/>
      <c r="E155" s="165"/>
      <c r="F155" s="88"/>
      <c r="G155" s="149"/>
      <c r="H155" s="17"/>
      <c r="I155" s="192"/>
      <c r="J155" s="166"/>
    </row>
    <row r="156" spans="1:10" s="35" customFormat="1" ht="13" x14ac:dyDescent="0.3">
      <c r="A156" s="169" t="s">
        <v>26</v>
      </c>
      <c r="B156" s="150"/>
      <c r="C156" s="188"/>
      <c r="D156" s="151"/>
      <c r="E156" s="170"/>
      <c r="F156" s="88"/>
      <c r="G156" s="149"/>
      <c r="H156" s="17"/>
      <c r="I156" s="192"/>
      <c r="J156" s="166"/>
    </row>
    <row r="157" spans="1:10" s="35" customFormat="1" ht="13" x14ac:dyDescent="0.3">
      <c r="A157" s="142" t="s">
        <v>64</v>
      </c>
      <c r="B157" s="22"/>
      <c r="C157" s="127">
        <v>1575</v>
      </c>
      <c r="D157" s="130">
        <v>221</v>
      </c>
      <c r="E157" s="203"/>
      <c r="F157" s="88">
        <v>788</v>
      </c>
      <c r="G157" s="149">
        <v>110</v>
      </c>
      <c r="H157" s="22"/>
      <c r="I157" s="33">
        <f t="shared" ref="I157" si="64">(F157-C157)/C157</f>
        <v>-0.49968253968253967</v>
      </c>
      <c r="J157" s="34">
        <f t="shared" ref="J157" si="65">(G157-D157)/D157</f>
        <v>-0.50226244343891402</v>
      </c>
    </row>
    <row r="158" spans="1:10" s="35" customFormat="1" ht="13" x14ac:dyDescent="0.3">
      <c r="A158" s="142" t="s">
        <v>65</v>
      </c>
      <c r="B158" s="22"/>
      <c r="C158" s="59">
        <v>97551</v>
      </c>
      <c r="D158" s="58">
        <v>2146</v>
      </c>
      <c r="E158" s="203"/>
      <c r="F158" s="88">
        <v>53653</v>
      </c>
      <c r="G158" s="149">
        <v>1180</v>
      </c>
      <c r="H158" s="22"/>
      <c r="I158" s="33">
        <f t="shared" ref="I158" si="66">(F158-C158)/C158</f>
        <v>-0.45000051255240847</v>
      </c>
      <c r="J158" s="34">
        <f t="shared" ref="J158" si="67">(G158-D158)/D158</f>
        <v>-0.45013979496738116</v>
      </c>
    </row>
    <row r="159" spans="1:10" s="35" customFormat="1" ht="13" x14ac:dyDescent="0.3">
      <c r="A159" s="7"/>
      <c r="B159" s="163"/>
      <c r="C159" s="187"/>
      <c r="D159" s="164"/>
      <c r="E159" s="165"/>
      <c r="F159" s="88"/>
      <c r="G159" s="149"/>
      <c r="H159" s="17"/>
      <c r="I159" s="192"/>
      <c r="J159" s="166"/>
    </row>
    <row r="160" spans="1:10" s="35" customFormat="1" ht="13" x14ac:dyDescent="0.3">
      <c r="A160" s="169" t="s">
        <v>66</v>
      </c>
      <c r="B160" s="163"/>
      <c r="C160" s="187"/>
      <c r="D160" s="164"/>
      <c r="E160" s="165"/>
      <c r="F160" s="88"/>
      <c r="G160" s="149"/>
      <c r="H160" s="17"/>
      <c r="I160" s="192"/>
      <c r="J160" s="193"/>
    </row>
    <row r="161" spans="1:10" s="35" customFormat="1" ht="13" x14ac:dyDescent="0.3">
      <c r="A161" s="142" t="s">
        <v>67</v>
      </c>
      <c r="B161" s="22"/>
      <c r="C161" s="39">
        <v>222958</v>
      </c>
      <c r="D161" s="40">
        <v>21993</v>
      </c>
      <c r="E161" s="203"/>
      <c r="F161" s="179">
        <v>251943</v>
      </c>
      <c r="G161" s="149">
        <f>(D161/C161)*F161</f>
        <v>24852.135375272472</v>
      </c>
      <c r="H161" s="22"/>
      <c r="I161" s="33">
        <f t="shared" ref="I161" si="68">(F161-C161)/C161</f>
        <v>0.13000206316884794</v>
      </c>
      <c r="J161" s="34">
        <f t="shared" ref="J161" si="69">(G161-D161)/D161</f>
        <v>0.13000206316884788</v>
      </c>
    </row>
    <row r="162" spans="1:10" ht="13" x14ac:dyDescent="0.3">
      <c r="A162" s="7"/>
      <c r="B162" s="150"/>
      <c r="C162" s="188"/>
      <c r="D162" s="151"/>
      <c r="E162" s="171"/>
      <c r="F162" s="179"/>
      <c r="G162" s="189"/>
      <c r="H162" s="22"/>
      <c r="I162" s="11"/>
      <c r="J162" s="14"/>
    </row>
    <row r="163" spans="1:10" ht="13" x14ac:dyDescent="0.3">
      <c r="A163" s="169" t="s">
        <v>68</v>
      </c>
      <c r="B163" s="150"/>
      <c r="C163" s="188"/>
      <c r="D163" s="151"/>
      <c r="E163" s="171"/>
      <c r="F163" s="179"/>
      <c r="G163" s="189"/>
      <c r="H163" s="12"/>
      <c r="I163" s="11"/>
      <c r="J163" s="14"/>
    </row>
    <row r="164" spans="1:10" ht="13" x14ac:dyDescent="0.3">
      <c r="A164" s="7" t="s">
        <v>69</v>
      </c>
      <c r="B164" s="22"/>
      <c r="C164" s="150">
        <v>94496</v>
      </c>
      <c r="D164" s="151">
        <v>19582</v>
      </c>
      <c r="E164" s="146"/>
      <c r="F164" s="179">
        <v>63811</v>
      </c>
      <c r="G164" s="149">
        <f>(D164/C164)*F164</f>
        <v>13223.279313410092</v>
      </c>
      <c r="H164" s="22"/>
      <c r="I164" s="33">
        <f t="shared" ref="I164" si="70">(F164-C164)/C164</f>
        <v>-0.32472273958686082</v>
      </c>
      <c r="J164" s="34">
        <f t="shared" ref="J164" si="71">(G164-D164)/D164</f>
        <v>-0.32472273958686076</v>
      </c>
    </row>
    <row r="165" spans="1:10" x14ac:dyDescent="0.25">
      <c r="A165" s="7"/>
      <c r="B165" s="150"/>
      <c r="C165" s="188"/>
      <c r="D165" s="151"/>
      <c r="E165" s="171"/>
      <c r="F165" s="143"/>
      <c r="G165" s="189"/>
      <c r="H165" s="12"/>
      <c r="I165" s="11"/>
      <c r="J165" s="14"/>
    </row>
    <row r="166" spans="1:10" ht="13" x14ac:dyDescent="0.3">
      <c r="A166" s="169" t="s">
        <v>16</v>
      </c>
      <c r="B166" s="150"/>
      <c r="C166" s="188"/>
      <c r="D166" s="151"/>
      <c r="E166" s="171"/>
      <c r="F166" s="143"/>
      <c r="G166" s="189"/>
      <c r="H166" s="12"/>
      <c r="I166" s="11"/>
      <c r="J166" s="14"/>
    </row>
    <row r="167" spans="1:10" ht="13.5" thickBot="1" x14ac:dyDescent="0.35">
      <c r="A167" s="172" t="s">
        <v>67</v>
      </c>
      <c r="B167" s="152">
        <v>7240</v>
      </c>
      <c r="C167" s="173">
        <v>7240</v>
      </c>
      <c r="D167" s="153">
        <v>5187</v>
      </c>
      <c r="E167" s="190">
        <v>9050</v>
      </c>
      <c r="F167" s="85">
        <v>9050</v>
      </c>
      <c r="G167" s="191">
        <v>6483</v>
      </c>
      <c r="H167" s="194">
        <f t="shared" ref="H167" si="72">(E167-B167)/B167</f>
        <v>0.25</v>
      </c>
      <c r="I167" s="157">
        <f t="shared" ref="I167" si="73">(F167-C167)/C167</f>
        <v>0.25</v>
      </c>
      <c r="J167" s="185">
        <f t="shared" ref="J167" si="74">(G167-D167)/D167</f>
        <v>0.24985540775014459</v>
      </c>
    </row>
    <row r="168" spans="1:10" x14ac:dyDescent="0.25"/>
    <row r="169" spans="1:10" x14ac:dyDescent="0.25"/>
  </sheetData>
  <mergeCells count="18">
    <mergeCell ref="B11:D11"/>
    <mergeCell ref="E11:G11"/>
    <mergeCell ref="H11:J11"/>
    <mergeCell ref="H106:J106"/>
    <mergeCell ref="H15:J15"/>
    <mergeCell ref="B102:D102"/>
    <mergeCell ref="E102:G102"/>
    <mergeCell ref="H102:J102"/>
    <mergeCell ref="B58:D58"/>
    <mergeCell ref="E58:G58"/>
    <mergeCell ref="H58:J58"/>
    <mergeCell ref="H62:J62"/>
    <mergeCell ref="E76:G76"/>
    <mergeCell ref="E78:G78"/>
    <mergeCell ref="H149:J149"/>
    <mergeCell ref="B83:D83"/>
    <mergeCell ref="E83:G83"/>
    <mergeCell ref="E99:G9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2" manualBreakCount="2">
    <brk id="56" max="16383" man="1"/>
    <brk id="10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Kvoter</vt:lpstr>
      <vt:lpstr>Kvoter!Udskriftsområde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ksf-pc-</dc:creator>
  <cp:keywords/>
  <dc:description/>
  <cp:lastModifiedBy>PC</cp:lastModifiedBy>
  <cp:revision/>
  <cp:lastPrinted>2021-12-14T14:26:02Z</cp:lastPrinted>
  <dcterms:created xsi:type="dcterms:W3CDTF">2010-12-15T02:04:23Z</dcterms:created>
  <dcterms:modified xsi:type="dcterms:W3CDTF">2021-12-14T15:16:20Z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th">
    <vt:lpwstr>C:\Users\kimr\AppData\Local\Microsoft\Windows\Temporary Internet Files\Content.Outlook\ZIMTF8RO\TAC kvote tabel - kvotetabel i pct 2011 og 2012.xlsx</vt:lpwstr>
  </property>
  <property fmtid="{D5CDD505-2E9C-101B-9397-08002B2CF9AE}" pid="3" name="command">
    <vt:lpwstr/>
  </property>
  <property fmtid="{D5CDD505-2E9C-101B-9397-08002B2CF9AE}" pid="4" name="title">
    <vt:lpwstr>Kvoteoversigt TAC 2011 (opdateret d. 18. januar 2011) (DOR187029)</vt:lpwstr>
  </property>
  <property fmtid="{D5CDD505-2E9C-101B-9397-08002B2CF9AE}" pid="5" name="_NewReviewCycle">
    <vt:lpwstr/>
  </property>
</Properties>
</file>