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Fotos til artikler\"/>
    </mc:Choice>
  </mc:AlternateContent>
  <xr:revisionPtr revIDLastSave="0" documentId="8_{F1E0AA0D-7326-41ED-AE83-1C9C9231494D}" xr6:coauthVersionLast="47" xr6:coauthVersionMax="47" xr10:uidLastSave="{00000000-0000-0000-0000-000000000000}"/>
  <bookViews>
    <workbookView xWindow="-108" yWindow="-108" windowWidth="23256" windowHeight="12456" xr2:uid="{BE717A82-7745-4CF3-B466-BEA9213255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C23" i="1"/>
  <c r="C22" i="1"/>
  <c r="C21" i="1"/>
  <c r="B7" i="1"/>
  <c r="B5" i="1"/>
  <c r="B17" i="1" s="1"/>
  <c r="B18" i="1" s="1"/>
  <c r="B22" i="1" s="1"/>
  <c r="B8" i="1" l="1"/>
  <c r="B12" i="1"/>
  <c r="B13" i="1" s="1"/>
  <c r="B21" i="1" l="1"/>
  <c r="B23" i="1" s="1"/>
  <c r="B25" i="1" s="1"/>
  <c r="B26" i="1" s="1"/>
  <c r="D13" i="1"/>
</calcChain>
</file>

<file path=xl/sharedStrings.xml><?xml version="1.0" encoding="utf-8"?>
<sst xmlns="http://schemas.openxmlformats.org/spreadsheetml/2006/main" count="45" uniqueCount="35">
  <si>
    <t>Solenergianlæg ved Hjolderup</t>
  </si>
  <si>
    <t>Elproduktion</t>
  </si>
  <si>
    <t>MWh / år</t>
  </si>
  <si>
    <t>Kilde: https://dokument.plandata.dk/20_9731115_1585989216438.pdf s. 33</t>
  </si>
  <si>
    <t>kWh / år</t>
  </si>
  <si>
    <t>CO2-besparelse</t>
  </si>
  <si>
    <t>ton / år</t>
  </si>
  <si>
    <t>g / år</t>
  </si>
  <si>
    <t>CO2-besparelse / kWh</t>
  </si>
  <si>
    <t>g CO2 / kWh</t>
  </si>
  <si>
    <t xml:space="preserve">Reel årlig CO2-besparelse </t>
  </si>
  <si>
    <t>El-nettets CO2-udledn. i 2020</t>
  </si>
  <si>
    <t>Kilde: https://m.roagersogn.dk/uf/20000_29999/29751/010f5b283ef176d1b93d4e46fa97ab64.pdf</t>
  </si>
  <si>
    <t>g CO2 / år</t>
  </si>
  <si>
    <t>ton CO2 / år</t>
  </si>
  <si>
    <t>Livstidsemissioner, poly-Si i DK</t>
  </si>
  <si>
    <t>CO2-"udgift" per år</t>
  </si>
  <si>
    <t>Solcellernes CO2-UDGIFTER, European Energy's egen ikke-dokumenterede opgørelse</t>
  </si>
  <si>
    <t>Kilde: https://www.altinget.dk/klima/artikel/replik-til-la-kandidat-rygterne-om-solcellers-klimapaavirkning-er-staerkt-overdrevne</t>
  </si>
  <si>
    <t>Ingen kilde-henvisning, ingen dokumentation. Intet andet end en påstand!</t>
  </si>
  <si>
    <t>Reel årlig CO2-besparelse</t>
  </si>
  <si>
    <t>Reel klimagevinst</t>
  </si>
  <si>
    <t>% greenwashing</t>
  </si>
  <si>
    <t>Reel klimagevinst, iflg European Energy tal</t>
  </si>
  <si>
    <t>Indtastet</t>
  </si>
  <si>
    <t>Beregnet</t>
  </si>
  <si>
    <t>Resultat</t>
  </si>
  <si>
    <t>Dette svarer ca til afbrænding af fossilgas ("naturgas")</t>
  </si>
  <si>
    <t>Klima-data fra Miljø-rapporten, Hjolderup</t>
  </si>
  <si>
    <t>CO2-besparelse oprindelig</t>
  </si>
  <si>
    <t>lavere!!!</t>
  </si>
  <si>
    <t>Korrigeret årlig CO2-besparelse med Energistyrelsens 2022 tal, taget fra Lundsmark-projektet</t>
  </si>
  <si>
    <t>CO2-overdrivelse som forduftede</t>
  </si>
  <si>
    <t xml:space="preserve">ift de oprindelige beregninger på Hjolderup-projektet. </t>
  </si>
  <si>
    <t>77% af de 3.390.000 ton CO2 bliver aldrig realiseret...det er over 2,5 millioner ton!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</si>
</sst>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3" fontId="0" fillId="2" borderId="0" xfId="0" applyNumberFormat="1" applyFill="1"/>
    <xf numFmtId="3" fontId="0" fillId="3" borderId="0" xfId="0" applyNumberFormat="1" applyFill="1"/>
    <xf numFmtId="3" fontId="2" fillId="3" borderId="0" xfId="0" applyNumberFormat="1" applyFont="1" applyFill="1"/>
    <xf numFmtId="3" fontId="0" fillId="0" borderId="0" xfId="0" applyNumberFormat="1"/>
    <xf numFmtId="0" fontId="0" fillId="0" borderId="1" xfId="0" applyBorder="1"/>
    <xf numFmtId="3" fontId="0" fillId="3" borderId="1" xfId="0" applyNumberFormat="1" applyFill="1" applyBorder="1"/>
    <xf numFmtId="0" fontId="0" fillId="2" borderId="0" xfId="0" applyFill="1"/>
    <xf numFmtId="3" fontId="0" fillId="0" borderId="1" xfId="0" applyNumberFormat="1" applyBorder="1"/>
    <xf numFmtId="0" fontId="2" fillId="4" borderId="0" xfId="0" applyFont="1" applyFill="1"/>
    <xf numFmtId="9" fontId="2" fillId="4" borderId="0" xfId="1" applyFont="1" applyFill="1"/>
    <xf numFmtId="0" fontId="0" fillId="3" borderId="0" xfId="0" applyFill="1"/>
    <xf numFmtId="0" fontId="0" fillId="4" borderId="0" xfId="0" applyFill="1"/>
    <xf numFmtId="3" fontId="2" fillId="4" borderId="0" xfId="0" applyNumberFormat="1" applyFont="1" applyFill="1"/>
    <xf numFmtId="3" fontId="2" fillId="2" borderId="1" xfId="0" applyNumberFormat="1" applyFont="1" applyFill="1" applyBorder="1"/>
    <xf numFmtId="9" fontId="2" fillId="0" borderId="0" xfId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EA65-25F4-49A4-B5E2-5D0896BFEC14}">
  <dimension ref="A1:E30"/>
  <sheetViews>
    <sheetView tabSelected="1" topLeftCell="A12" workbookViewId="0">
      <selection activeCell="B26" sqref="B26"/>
    </sheetView>
  </sheetViews>
  <sheetFormatPr defaultRowHeight="14.4" x14ac:dyDescent="0.3"/>
  <cols>
    <col min="1" max="1" width="29.44140625" customWidth="1"/>
    <col min="2" max="2" width="14.77734375" bestFit="1" customWidth="1"/>
    <col min="3" max="3" width="11.77734375" bestFit="1" customWidth="1"/>
  </cols>
  <sheetData>
    <row r="1" spans="1:5" ht="23.4" x14ac:dyDescent="0.45">
      <c r="A1" s="1" t="s">
        <v>0</v>
      </c>
    </row>
    <row r="3" spans="1:5" x14ac:dyDescent="0.3">
      <c r="A3" s="2" t="s">
        <v>28</v>
      </c>
    </row>
    <row r="4" spans="1:5" x14ac:dyDescent="0.3">
      <c r="A4" t="s">
        <v>1</v>
      </c>
      <c r="B4" s="3">
        <v>260000</v>
      </c>
      <c r="C4" t="s">
        <v>2</v>
      </c>
      <c r="D4" t="s">
        <v>3</v>
      </c>
    </row>
    <row r="5" spans="1:5" x14ac:dyDescent="0.3">
      <c r="A5" t="s">
        <v>1</v>
      </c>
      <c r="B5" s="4">
        <f>+B4*1000</f>
        <v>260000000</v>
      </c>
      <c r="C5" t="s">
        <v>4</v>
      </c>
    </row>
    <row r="6" spans="1:5" x14ac:dyDescent="0.3">
      <c r="A6" t="s">
        <v>5</v>
      </c>
      <c r="B6" s="3">
        <v>113000</v>
      </c>
      <c r="C6" t="s">
        <v>6</v>
      </c>
      <c r="D6" t="s">
        <v>3</v>
      </c>
    </row>
    <row r="7" spans="1:5" x14ac:dyDescent="0.3">
      <c r="A7" t="s">
        <v>5</v>
      </c>
      <c r="B7" s="4">
        <f>+B6*10^6</f>
        <v>113000000000</v>
      </c>
      <c r="C7" t="s">
        <v>7</v>
      </c>
    </row>
    <row r="8" spans="1:5" x14ac:dyDescent="0.3">
      <c r="A8" s="2" t="s">
        <v>8</v>
      </c>
      <c r="B8" s="15">
        <f>+B7/B5</f>
        <v>434.61538461538464</v>
      </c>
      <c r="C8" s="2" t="s">
        <v>9</v>
      </c>
      <c r="D8" t="s">
        <v>27</v>
      </c>
    </row>
    <row r="9" spans="1:5" x14ac:dyDescent="0.3">
      <c r="B9" s="6"/>
    </row>
    <row r="10" spans="1:5" x14ac:dyDescent="0.3">
      <c r="A10" s="2" t="s">
        <v>31</v>
      </c>
      <c r="B10" s="6"/>
    </row>
    <row r="11" spans="1:5" x14ac:dyDescent="0.3">
      <c r="A11" t="s">
        <v>11</v>
      </c>
      <c r="B11" s="3">
        <v>130</v>
      </c>
      <c r="C11" t="s">
        <v>9</v>
      </c>
      <c r="D11" t="s">
        <v>12</v>
      </c>
    </row>
    <row r="12" spans="1:5" x14ac:dyDescent="0.3">
      <c r="A12" s="7" t="s">
        <v>10</v>
      </c>
      <c r="B12" s="8">
        <f>+$B$5*B11</f>
        <v>33800000000</v>
      </c>
      <c r="C12" s="7" t="s">
        <v>13</v>
      </c>
    </row>
    <row r="13" spans="1:5" x14ac:dyDescent="0.3">
      <c r="A13" s="2" t="s">
        <v>10</v>
      </c>
      <c r="B13" s="5">
        <f>+B12/10^6</f>
        <v>33800</v>
      </c>
      <c r="C13" s="2" t="s">
        <v>14</v>
      </c>
      <c r="D13" s="17">
        <f>1-(B13/B6)</f>
        <v>0.70088495575221232</v>
      </c>
      <c r="E13" s="2" t="s">
        <v>30</v>
      </c>
    </row>
    <row r="14" spans="1:5" x14ac:dyDescent="0.3">
      <c r="B14" s="6"/>
    </row>
    <row r="15" spans="1:5" x14ac:dyDescent="0.3">
      <c r="A15" s="2" t="s">
        <v>17</v>
      </c>
      <c r="B15" s="6"/>
    </row>
    <row r="16" spans="1:5" x14ac:dyDescent="0.3">
      <c r="A16" t="s">
        <v>15</v>
      </c>
      <c r="B16" s="9">
        <v>30</v>
      </c>
      <c r="C16" t="s">
        <v>9</v>
      </c>
      <c r="D16" t="s">
        <v>18</v>
      </c>
    </row>
    <row r="17" spans="1:4" x14ac:dyDescent="0.3">
      <c r="A17" s="7" t="s">
        <v>16</v>
      </c>
      <c r="B17" s="8">
        <f>+$B$5*B16</f>
        <v>7800000000</v>
      </c>
      <c r="C17" s="7" t="s">
        <v>13</v>
      </c>
      <c r="D17" t="s">
        <v>19</v>
      </c>
    </row>
    <row r="18" spans="1:4" x14ac:dyDescent="0.3">
      <c r="A18" t="s">
        <v>16</v>
      </c>
      <c r="B18" s="5">
        <f>+B17/10^6</f>
        <v>7800</v>
      </c>
      <c r="C18" s="2" t="s">
        <v>14</v>
      </c>
    </row>
    <row r="19" spans="1:4" x14ac:dyDescent="0.3">
      <c r="C19" s="2"/>
    </row>
    <row r="20" spans="1:4" x14ac:dyDescent="0.3">
      <c r="A20" s="2" t="s">
        <v>23</v>
      </c>
      <c r="C20" s="2"/>
    </row>
    <row r="21" spans="1:4" x14ac:dyDescent="0.3">
      <c r="A21" t="s">
        <v>20</v>
      </c>
      <c r="B21" s="4">
        <f>+B13</f>
        <v>33800</v>
      </c>
      <c r="C21" s="6" t="str">
        <f>+$C$13</f>
        <v>ton CO2 / år</v>
      </c>
    </row>
    <row r="22" spans="1:4" x14ac:dyDescent="0.3">
      <c r="A22" s="7" t="s">
        <v>16</v>
      </c>
      <c r="B22" s="8">
        <f>+B18</f>
        <v>7800</v>
      </c>
      <c r="C22" s="10" t="str">
        <f>+$C$13</f>
        <v>ton CO2 / år</v>
      </c>
    </row>
    <row r="23" spans="1:4" x14ac:dyDescent="0.3">
      <c r="A23" t="s">
        <v>21</v>
      </c>
      <c r="B23" s="5">
        <f>+B21-B22</f>
        <v>26000</v>
      </c>
      <c r="C23" s="6" t="str">
        <f>+$C$13</f>
        <v>ton CO2 / år</v>
      </c>
    </row>
    <row r="24" spans="1:4" x14ac:dyDescent="0.3">
      <c r="A24" s="7" t="s">
        <v>29</v>
      </c>
      <c r="B24" s="16">
        <f>+B6</f>
        <v>113000</v>
      </c>
      <c r="C24" s="10" t="str">
        <f>+$C$13</f>
        <v>ton CO2 / år</v>
      </c>
    </row>
    <row r="25" spans="1:4" x14ac:dyDescent="0.3">
      <c r="A25" s="11" t="s">
        <v>22</v>
      </c>
      <c r="B25" s="12">
        <f>1-(B23/$B$6)</f>
        <v>0.76991150442477874</v>
      </c>
      <c r="C25" t="s">
        <v>33</v>
      </c>
    </row>
    <row r="26" spans="1:4" x14ac:dyDescent="0.3">
      <c r="A26" s="11" t="s">
        <v>32</v>
      </c>
      <c r="B26" s="15">
        <f>+B25*B6*30</f>
        <v>2610000</v>
      </c>
      <c r="C26" t="s">
        <v>34</v>
      </c>
    </row>
    <row r="28" spans="1:4" x14ac:dyDescent="0.3">
      <c r="A28" s="9" t="s">
        <v>24</v>
      </c>
    </row>
    <row r="29" spans="1:4" x14ac:dyDescent="0.3">
      <c r="A29" s="13" t="s">
        <v>25</v>
      </c>
    </row>
    <row r="30" spans="1:4" x14ac:dyDescent="0.3">
      <c r="A30" s="14" t="s">
        <v>26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Jacobsen, Thorbjoern (DI SW GS&amp;CS EU NO BD)</dc:creator>
  <cp:lastModifiedBy>Niels Skipper</cp:lastModifiedBy>
  <dcterms:created xsi:type="dcterms:W3CDTF">2025-02-12T12:16:14Z</dcterms:created>
  <dcterms:modified xsi:type="dcterms:W3CDTF">2025-02-13T14:53:48Z</dcterms:modified>
</cp:coreProperties>
</file>